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0730" windowHeight="1176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Лист1!$11:$12</definedName>
    <definedName name="_xlnm.Print_Area" localSheetId="0">Лист1!$A$1:$H$174</definedName>
  </definedNames>
  <calcPr calcId="145621"/>
</workbook>
</file>

<file path=xl/calcChain.xml><?xml version="1.0" encoding="utf-8"?>
<calcChain xmlns="http://schemas.openxmlformats.org/spreadsheetml/2006/main">
  <c r="F109" i="1" l="1"/>
  <c r="F110" i="1"/>
  <c r="F111" i="1"/>
  <c r="F81" i="1"/>
  <c r="F82" i="1"/>
  <c r="F26" i="1" l="1"/>
  <c r="H50" i="1" l="1"/>
  <c r="H49" i="1" s="1"/>
  <c r="H48" i="1" s="1"/>
  <c r="G50" i="1"/>
  <c r="G49" i="1" s="1"/>
  <c r="G48" i="1" s="1"/>
  <c r="F50" i="1"/>
  <c r="F49" i="1" s="1"/>
  <c r="F48" i="1" s="1"/>
  <c r="F143" i="1" l="1"/>
  <c r="F126" i="1" l="1"/>
  <c r="F125" i="1" s="1"/>
  <c r="H143" i="1" l="1"/>
  <c r="H142" i="1" s="1"/>
  <c r="G143" i="1"/>
  <c r="G142" i="1" s="1"/>
  <c r="F142" i="1"/>
  <c r="H123" i="1" l="1"/>
  <c r="H122" i="1" s="1"/>
  <c r="H121" i="1" s="1"/>
  <c r="H120" i="1" s="1"/>
  <c r="G123" i="1"/>
  <c r="G122" i="1" s="1"/>
  <c r="G121" i="1" s="1"/>
  <c r="G120" i="1" s="1"/>
  <c r="F123" i="1"/>
  <c r="F122" i="1" s="1"/>
  <c r="F121" i="1" s="1"/>
  <c r="F120" i="1" s="1"/>
  <c r="F119" i="1" s="1"/>
  <c r="H107" i="1"/>
  <c r="H106" i="1" s="1"/>
  <c r="H105" i="1" s="1"/>
  <c r="G107" i="1"/>
  <c r="G106" i="1" s="1"/>
  <c r="G105" i="1" s="1"/>
  <c r="F107" i="1"/>
  <c r="F106" i="1" s="1"/>
  <c r="F105" i="1" s="1"/>
  <c r="H89" i="1" l="1"/>
  <c r="H88" i="1" s="1"/>
  <c r="G89" i="1"/>
  <c r="G88" i="1" s="1"/>
  <c r="F89" i="1"/>
  <c r="F88" i="1" s="1"/>
  <c r="H119" i="1"/>
  <c r="G119" i="1"/>
  <c r="H116" i="1" l="1"/>
  <c r="H115" i="1" s="1"/>
  <c r="H114" i="1" s="1"/>
  <c r="G116" i="1"/>
  <c r="G115" i="1" s="1"/>
  <c r="G114" i="1" s="1"/>
  <c r="F116" i="1"/>
  <c r="F115" i="1" s="1"/>
  <c r="F114" i="1" s="1"/>
  <c r="H140" i="1"/>
  <c r="H139" i="1" s="1"/>
  <c r="H137" i="1" s="1"/>
  <c r="G140" i="1"/>
  <c r="G139" i="1" s="1"/>
  <c r="G137" i="1" s="1"/>
  <c r="F140" i="1"/>
  <c r="F139" i="1" s="1"/>
  <c r="F137" i="1" s="1"/>
  <c r="H86" i="1"/>
  <c r="H85" i="1" s="1"/>
  <c r="H84" i="1" s="1"/>
  <c r="G86" i="1"/>
  <c r="G85" i="1" s="1"/>
  <c r="G84" i="1" s="1"/>
  <c r="F86" i="1"/>
  <c r="F85" i="1" s="1"/>
  <c r="F84" i="1" s="1"/>
  <c r="F97" i="1"/>
  <c r="F96" i="1" s="1"/>
  <c r="F95" i="1" s="1"/>
  <c r="H97" i="1"/>
  <c r="H96" i="1" s="1"/>
  <c r="H95" i="1" s="1"/>
  <c r="G97" i="1"/>
  <c r="G96" i="1" s="1"/>
  <c r="G95" i="1" s="1"/>
  <c r="H93" i="1"/>
  <c r="H92" i="1" s="1"/>
  <c r="H91" i="1" s="1"/>
  <c r="G93" i="1"/>
  <c r="G92" i="1" s="1"/>
  <c r="G91" i="1" s="1"/>
  <c r="F93" i="1"/>
  <c r="F92" i="1" s="1"/>
  <c r="F91" i="1" s="1"/>
  <c r="H79" i="1"/>
  <c r="H78" i="1" s="1"/>
  <c r="H77" i="1" s="1"/>
  <c r="G79" i="1"/>
  <c r="G78" i="1" s="1"/>
  <c r="G77" i="1" s="1"/>
  <c r="F79" i="1"/>
  <c r="F78" i="1" s="1"/>
  <c r="F77" i="1" s="1"/>
  <c r="H75" i="1"/>
  <c r="H74" i="1" s="1"/>
  <c r="H73" i="1" s="1"/>
  <c r="G75" i="1"/>
  <c r="G74" i="1" s="1"/>
  <c r="G73" i="1" s="1"/>
  <c r="F75" i="1"/>
  <c r="F74" i="1" s="1"/>
  <c r="F73" i="1" s="1"/>
  <c r="H100" i="1" l="1"/>
  <c r="G100" i="1"/>
  <c r="F100" i="1"/>
  <c r="H18" i="1"/>
  <c r="H17" i="1" s="1"/>
  <c r="H16" i="1" s="1"/>
  <c r="H15" i="1" s="1"/>
  <c r="H14" i="1" s="1"/>
  <c r="G18" i="1"/>
  <c r="G17" i="1" s="1"/>
  <c r="G16" i="1" s="1"/>
  <c r="G15" i="1" s="1"/>
  <c r="G14" i="1" s="1"/>
  <c r="F99" i="1" l="1"/>
  <c r="G99" i="1"/>
  <c r="H99" i="1"/>
  <c r="F103" i="1"/>
  <c r="F102" i="1" s="1"/>
  <c r="F72" i="1" s="1"/>
  <c r="G103" i="1"/>
  <c r="G102" i="1" s="1"/>
  <c r="H103" i="1"/>
  <c r="H102" i="1" s="1"/>
  <c r="G72" i="1" l="1"/>
  <c r="G71" i="1" s="1"/>
  <c r="H72" i="1"/>
  <c r="H71" i="1" s="1"/>
  <c r="F71" i="1"/>
  <c r="F70" i="1" s="1"/>
  <c r="H134" i="1"/>
  <c r="H133" i="1" s="1"/>
  <c r="G134" i="1"/>
  <c r="G133" i="1" s="1"/>
  <c r="F134" i="1"/>
  <c r="F133" i="1" s="1"/>
  <c r="H132" i="1" l="1"/>
  <c r="H118" i="1"/>
  <c r="G132" i="1"/>
  <c r="G118" i="1"/>
  <c r="F132" i="1"/>
  <c r="F118" i="1"/>
  <c r="G70" i="1"/>
  <c r="H70" i="1"/>
  <c r="H26" i="1"/>
  <c r="G172" i="1" l="1"/>
  <c r="F172" i="1"/>
  <c r="G171" i="1"/>
  <c r="F171" i="1"/>
  <c r="G170" i="1"/>
  <c r="F170" i="1"/>
  <c r="G169" i="1"/>
  <c r="G168" i="1" s="1"/>
  <c r="F169" i="1"/>
  <c r="F168" i="1" s="1"/>
  <c r="G166" i="1"/>
  <c r="G165" i="1" s="1"/>
  <c r="G164" i="1" s="1"/>
  <c r="G163" i="1" s="1"/>
  <c r="G162" i="1" s="1"/>
  <c r="F166" i="1"/>
  <c r="F165" i="1" s="1"/>
  <c r="F164" i="1" s="1"/>
  <c r="F163" i="1" s="1"/>
  <c r="F162" i="1" s="1"/>
  <c r="G160" i="1"/>
  <c r="G159" i="1" s="1"/>
  <c r="G158" i="1" s="1"/>
  <c r="G157" i="1" s="1"/>
  <c r="G156" i="1" s="1"/>
  <c r="F160" i="1"/>
  <c r="F159" i="1" s="1"/>
  <c r="F158" i="1" s="1"/>
  <c r="F157" i="1" s="1"/>
  <c r="F156" i="1" s="1"/>
  <c r="G154" i="1"/>
  <c r="G153" i="1" s="1"/>
  <c r="F154" i="1"/>
  <c r="F153" i="1" s="1"/>
  <c r="G151" i="1"/>
  <c r="G150" i="1" s="1"/>
  <c r="F151" i="1"/>
  <c r="F150" i="1" s="1"/>
  <c r="G68" i="1"/>
  <c r="F68" i="1"/>
  <c r="G66" i="1"/>
  <c r="F66" i="1"/>
  <c r="G59" i="1"/>
  <c r="G58" i="1" s="1"/>
  <c r="G57" i="1" s="1"/>
  <c r="F59" i="1"/>
  <c r="F58" i="1" s="1"/>
  <c r="F57" i="1" s="1"/>
  <c r="G55" i="1"/>
  <c r="G54" i="1" s="1"/>
  <c r="G53" i="1" s="1"/>
  <c r="G52" i="1" s="1"/>
  <c r="F55" i="1"/>
  <c r="F54" i="1" s="1"/>
  <c r="F53" i="1" s="1"/>
  <c r="F52" i="1" s="1"/>
  <c r="F47" i="1" s="1"/>
  <c r="G45" i="1"/>
  <c r="G44" i="1" s="1"/>
  <c r="G43" i="1" s="1"/>
  <c r="G42" i="1" s="1"/>
  <c r="G41" i="1" s="1"/>
  <c r="F45" i="1"/>
  <c r="F44" i="1" s="1"/>
  <c r="F43" i="1" s="1"/>
  <c r="F42" i="1" s="1"/>
  <c r="F41" i="1" s="1"/>
  <c r="G39" i="1"/>
  <c r="G38" i="1" s="1"/>
  <c r="G37" i="1" s="1"/>
  <c r="G36" i="1" s="1"/>
  <c r="F39" i="1"/>
  <c r="F38" i="1" s="1"/>
  <c r="F37" i="1" s="1"/>
  <c r="G34" i="1"/>
  <c r="G33" i="1" s="1"/>
  <c r="F34" i="1"/>
  <c r="F33" i="1" s="1"/>
  <c r="G31" i="1"/>
  <c r="G30" i="1" s="1"/>
  <c r="F31" i="1"/>
  <c r="F30" i="1" s="1"/>
  <c r="G26" i="1"/>
  <c r="G24" i="1"/>
  <c r="F24" i="1"/>
  <c r="F23" i="1" s="1"/>
  <c r="F18" i="1"/>
  <c r="F17" i="1" s="1"/>
  <c r="G23" i="1" l="1"/>
  <c r="G22" i="1" s="1"/>
  <c r="G21" i="1" s="1"/>
  <c r="G20" i="1" s="1"/>
  <c r="F22" i="1"/>
  <c r="F21" i="1" s="1"/>
  <c r="F20" i="1" s="1"/>
  <c r="F16" i="1"/>
  <c r="F15" i="1" s="1"/>
  <c r="F14" i="1" s="1"/>
  <c r="G149" i="1"/>
  <c r="G65" i="1"/>
  <c r="G64" i="1" s="1"/>
  <c r="G63" i="1" s="1"/>
  <c r="G62" i="1" s="1"/>
  <c r="G61" i="1" s="1"/>
  <c r="F149" i="1"/>
  <c r="F136" i="1" s="1"/>
  <c r="F65" i="1"/>
  <c r="F64" i="1" s="1"/>
  <c r="F63" i="1" s="1"/>
  <c r="F62" i="1" s="1"/>
  <c r="F61" i="1" s="1"/>
  <c r="G47" i="1"/>
  <c r="H59" i="1"/>
  <c r="H58" i="1" s="1"/>
  <c r="H57" i="1" s="1"/>
  <c r="F13" i="1" l="1"/>
  <c r="G136" i="1"/>
  <c r="G113" i="1" s="1"/>
  <c r="F113" i="1"/>
  <c r="G13" i="1"/>
  <c r="H39" i="1"/>
  <c r="H38" i="1" s="1"/>
  <c r="H37" i="1" s="1"/>
  <c r="H36" i="1" s="1"/>
  <c r="G174" i="1" l="1"/>
  <c r="F174" i="1"/>
  <c r="H154" i="1"/>
  <c r="H153" i="1" s="1"/>
  <c r="H24" i="1"/>
  <c r="H23" i="1" s="1"/>
  <c r="H31" i="1"/>
  <c r="H30" i="1" s="1"/>
  <c r="H34" i="1"/>
  <c r="H33" i="1" s="1"/>
  <c r="H45" i="1"/>
  <c r="H44" i="1" s="1"/>
  <c r="H43" i="1" s="1"/>
  <c r="H42" i="1" s="1"/>
  <c r="H41" i="1" s="1"/>
  <c r="H55" i="1"/>
  <c r="H54" i="1" s="1"/>
  <c r="H53" i="1" s="1"/>
  <c r="H52" i="1" s="1"/>
  <c r="H66" i="1"/>
  <c r="H68" i="1"/>
  <c r="H151" i="1"/>
  <c r="H150" i="1" s="1"/>
  <c r="H160" i="1"/>
  <c r="H159" i="1" s="1"/>
  <c r="H158" i="1" s="1"/>
  <c r="H157" i="1" s="1"/>
  <c r="H156" i="1" s="1"/>
  <c r="H166" i="1"/>
  <c r="H165" i="1" s="1"/>
  <c r="H164" i="1" s="1"/>
  <c r="H163" i="1" s="1"/>
  <c r="H162" i="1" s="1"/>
  <c r="H169" i="1"/>
  <c r="H168" i="1" s="1"/>
  <c r="H170" i="1"/>
  <c r="H171" i="1"/>
  <c r="H172" i="1"/>
  <c r="H47" i="1" l="1"/>
  <c r="H149" i="1"/>
  <c r="H65" i="1"/>
  <c r="H64" i="1" s="1"/>
  <c r="H63" i="1" s="1"/>
  <c r="H62" i="1" s="1"/>
  <c r="H61" i="1" s="1"/>
  <c r="H22" i="1"/>
  <c r="H21" i="1" s="1"/>
  <c r="H20" i="1" s="1"/>
  <c r="H136" i="1" l="1"/>
  <c r="H113" i="1" s="1"/>
  <c r="H13" i="1"/>
  <c r="H174" i="1" l="1"/>
</calcChain>
</file>

<file path=xl/sharedStrings.xml><?xml version="1.0" encoding="utf-8"?>
<sst xmlns="http://schemas.openxmlformats.org/spreadsheetml/2006/main" count="600" uniqueCount="161">
  <si>
    <t>Наименование</t>
  </si>
  <si>
    <t>Подраздел</t>
  </si>
  <si>
    <t>Вид расходов</t>
  </si>
  <si>
    <t>Общегосударственные вопросы</t>
  </si>
  <si>
    <t xml:space="preserve"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 государственными внебюджетными фондами </t>
  </si>
  <si>
    <t>Закупка товаров, работ и услуг  для государственных  (муниципальных) нужд</t>
  </si>
  <si>
    <t>Иные закупки товаров, работ и услуг для обеспечения государственных  (муниципальных) нужд</t>
  </si>
  <si>
    <t>Уплата налогов, сборов и иных платежей</t>
  </si>
  <si>
    <t>Резервные фонды</t>
  </si>
  <si>
    <t>Расходы по исполнению отдельных обязательств</t>
  </si>
  <si>
    <t>Средства резервных фондов</t>
  </si>
  <si>
    <t>Иные бюджетные ассигнования</t>
  </si>
  <si>
    <t>Резервные средства</t>
  </si>
  <si>
    <t>Жилищно-коммунальное хозяйство</t>
  </si>
  <si>
    <t>Мероприятия по благоустройству</t>
  </si>
  <si>
    <t>Прочие мероприятия по благоустройству</t>
  </si>
  <si>
    <t>Культура и кинематография</t>
  </si>
  <si>
    <t>Межбюджетные трансферты</t>
  </si>
  <si>
    <t>Иные межбюджетные трансферты</t>
  </si>
  <si>
    <t>Социальная политика</t>
  </si>
  <si>
    <t>Пенсионное обеспечение</t>
  </si>
  <si>
    <t>Социальная поддержка граждан</t>
  </si>
  <si>
    <t>Социальное обеспечение и иные выплаты населению</t>
  </si>
  <si>
    <t>Публичные нормативные социальные выплаты гражданам</t>
  </si>
  <si>
    <t>Физическая культура и спорт</t>
  </si>
  <si>
    <t>Массовый спорт</t>
  </si>
  <si>
    <t xml:space="preserve">Итого </t>
  </si>
  <si>
    <t>01</t>
  </si>
  <si>
    <t>04</t>
  </si>
  <si>
    <t>05</t>
  </si>
  <si>
    <t>08</t>
  </si>
  <si>
    <t>02</t>
  </si>
  <si>
    <t>03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</si>
  <si>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 государственными внебюджетными фондами</t>
  </si>
  <si>
    <t>Раздел</t>
  </si>
  <si>
    <t>Целевая статья</t>
  </si>
  <si>
    <t>(тыс. рублей)</t>
  </si>
  <si>
    <t>Другие 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</si>
  <si>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</si>
  <si>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Национальная оборона</t>
  </si>
  <si>
    <t>81 0 00 00000</t>
  </si>
  <si>
    <t>81 3 00 00000</t>
  </si>
  <si>
    <t>81 3 00 02000</t>
  </si>
  <si>
    <t>81 3 00 02200</t>
  </si>
  <si>
    <t>81 3 00 06100</t>
  </si>
  <si>
    <t>87 0 00 00000</t>
  </si>
  <si>
    <t>87 4 00 00000</t>
  </si>
  <si>
    <t>87 4 00 08800</t>
  </si>
  <si>
    <t>87 3 00 00000</t>
  </si>
  <si>
    <t>87 3 00 70400</t>
  </si>
  <si>
    <t>86 0 00 00000</t>
  </si>
  <si>
    <t>86 2 00 00000</t>
  </si>
  <si>
    <t>86 2 00 51180</t>
  </si>
  <si>
    <t>73 0 00 00000</t>
  </si>
  <si>
    <t>73 0 00 01000</t>
  </si>
  <si>
    <t>73 0 00 06000</t>
  </si>
  <si>
    <t>88 0 00 00000</t>
  </si>
  <si>
    <t>88 0 00 07000</t>
  </si>
  <si>
    <t>49 0 00 00000</t>
  </si>
  <si>
    <t>49 0 00 10010</t>
  </si>
  <si>
    <t>Национальная экономика</t>
  </si>
  <si>
    <t>09</t>
  </si>
  <si>
    <t>Уплата земельного налога, налога на имущество и транспортного налога органами местного самоуправления, не используемыми в рамках содержания и функционирования органов местного самоуправления</t>
  </si>
  <si>
    <t>Осуществление органами местного самоуправления переданных государственных полномочий за счет субвенций федерального бюджета</t>
  </si>
  <si>
    <t>Предоставление иных межбюджетных трансфертов из бюджетов поселений бюджетам муниципальных районов</t>
  </si>
  <si>
    <t>Иные межбюджетные трансферты из бюджетов поселений</t>
  </si>
  <si>
    <t>06</t>
  </si>
  <si>
    <t>Функционирование высшего должностного лица субъекта Российской Федерации и муниципального  образования</t>
  </si>
  <si>
    <t>Расходы на обеспечение деятельности главы муниципального образования</t>
  </si>
  <si>
    <t>813 00 06110</t>
  </si>
  <si>
    <t>Средства резервного фонда местной администрации</t>
  </si>
  <si>
    <t>Выполнение прочих обязательств</t>
  </si>
  <si>
    <t>Мероприятия по поддержке ассоциации «Совет муниципальных образований Саратовской области»</t>
  </si>
  <si>
    <t>Мобилизационная и вневойсковая подготовка</t>
  </si>
  <si>
    <t>Расходы за счет межбюджетных трансфертов</t>
  </si>
  <si>
    <t>Уличное освещение</t>
  </si>
  <si>
    <t xml:space="preserve">Культура </t>
  </si>
  <si>
    <t>Доплаты к пенсиям муниципальным служащим</t>
  </si>
  <si>
    <t xml:space="preserve">Иные межбюджетные трансферты из бюджетов поселений </t>
  </si>
  <si>
    <t xml:space="preserve">                                                                                                                                       </t>
  </si>
  <si>
    <t>Расходы на выплаты персоналу государственных (муниципальных) органов</t>
  </si>
  <si>
    <t>Обеспечение деятельности финансовых, налоговых и таможенных органов финансового (финансово-бюджетного) надзора</t>
  </si>
  <si>
    <t>Выполнение функций органами местного самоуправления</t>
  </si>
  <si>
    <t>Обеспечение деятельности органов местного самоуправления</t>
  </si>
  <si>
    <t>Расходы на обеспечение деятельности центрального аппарата</t>
  </si>
  <si>
    <t>Уплата земельного налога, налога на имущество и транспортного налога органами местного самоуправления,  предусмотренными на обеспечение деятельности аппарата управления</t>
  </si>
  <si>
    <t>образования Федоровского муниципального района</t>
  </si>
  <si>
    <t>81 3 00 06110</t>
  </si>
  <si>
    <t>сумма</t>
  </si>
  <si>
    <t>Коммунальное хозяйство</t>
  </si>
  <si>
    <t>Поддержка коммунального хозяйства</t>
  </si>
  <si>
    <t>Мероприятия по обеспечению населения хозяйственно-питьевым водоснабжением</t>
  </si>
  <si>
    <t>72 0 00 00000</t>
  </si>
  <si>
    <t>72 0 00 70200</t>
  </si>
  <si>
    <t>Дорожное хозяйство (дорожные фонды)</t>
  </si>
  <si>
    <t>Приложение 3</t>
  </si>
  <si>
    <t>Расходы на капитальный ремонт, ремонт и содержание автомобильных дорог общего пользования населенных пунктов</t>
  </si>
  <si>
    <t>78 0 00 10280</t>
  </si>
  <si>
    <t>к решению Совета Федоровского муниципального</t>
  </si>
  <si>
    <t>29 0 00 00000</t>
  </si>
  <si>
    <t>29 0 01 00000</t>
  </si>
  <si>
    <t>29 0 01 V0000</t>
  </si>
  <si>
    <t xml:space="preserve">Реализация основного мероприятия   </t>
  </si>
  <si>
    <t>Основное мероприятие " Ремонт внутри поселковых автомобильных дорог общего пользования местного значения и искусственных сооружений на них"</t>
  </si>
  <si>
    <t>29 0 02 00000</t>
  </si>
  <si>
    <t>29 0 02 V0000</t>
  </si>
  <si>
    <t>Основное мероприятие "Капитальный ремонт внутри поселковых автомобильных дорог и искусственных сооружений на них"</t>
  </si>
  <si>
    <t>29 0 03 00000</t>
  </si>
  <si>
    <t>29 0 03 V0000</t>
  </si>
  <si>
    <t>29 0 05 00000</t>
  </si>
  <si>
    <t>Основное мероприятие " Мероприятия по строительству, реконструкции и капитальному ремонту тротуаров"</t>
  </si>
  <si>
    <t>29 0 05 V0000</t>
  </si>
  <si>
    <t>29 0 06 00000</t>
  </si>
  <si>
    <t>Основное мероприятие " Составление проектно-сметной документации , экспертиза проектно- сметной документации"</t>
  </si>
  <si>
    <t>29 0 06 V0000</t>
  </si>
  <si>
    <t>14 0 00 00000</t>
  </si>
  <si>
    <t>Основное мероприятие"Мероприятия по снижению затрат на энергопотребление"</t>
  </si>
  <si>
    <t>14 0 01 00000</t>
  </si>
  <si>
    <t xml:space="preserve">Осуществление первичного воинского учета  организациями местного самоуправления поселений, муниципальных и городских округов. </t>
  </si>
  <si>
    <t>Расходы  за счет межбюджетных трансфертов переданных на осуществление части полномочий в соответствии с заключенными соглашениями</t>
  </si>
  <si>
    <t>89 0 00 00000</t>
  </si>
  <si>
    <t>Мероприятия в области жилищного хозяйства</t>
  </si>
  <si>
    <t>89 0 00 00300</t>
  </si>
  <si>
    <t>МП " Комплексное развитие системы коммунальной инфраструктуры Федоровского муниципального образования на 2022-2024 годы"</t>
  </si>
  <si>
    <t xml:space="preserve">2А00000000 </t>
  </si>
  <si>
    <t xml:space="preserve">Основное мероприятие "Ремонт водопроводных сетей  с. Федоровка  Федоровского муниципального образования" </t>
  </si>
  <si>
    <t xml:space="preserve">2А00100000 </t>
  </si>
  <si>
    <t>Реализация основного мероприятия</t>
  </si>
  <si>
    <t xml:space="preserve">2А001V0000 </t>
  </si>
  <si>
    <t xml:space="preserve">Основное мероприятие " Ремонт водопроводных сетей с.Воскресенка Федоровского муниципального образования" </t>
  </si>
  <si>
    <t xml:space="preserve">2А00200000 </t>
  </si>
  <si>
    <t xml:space="preserve">2А002V0000 </t>
  </si>
  <si>
    <t>29 0 04 V0000</t>
  </si>
  <si>
    <t>Мероприятия в области дорожного хозяйства</t>
  </si>
  <si>
    <t>78 0 00 00000</t>
  </si>
  <si>
    <t>14 0 04 V0000</t>
  </si>
  <si>
    <t>Основное мероприятие "Создание и развитие инфраструктуры на сельских территориях"</t>
  </si>
  <si>
    <t>МП «Комплексное развитие сельских территорий Федоровского муниципального образования»</t>
  </si>
  <si>
    <t>44 0 01 V0000</t>
  </si>
  <si>
    <t>44 0 00 00000</t>
  </si>
  <si>
    <t>Осуществление дорожной деятельности в отношении автомобильных дорог общего пользования местного значения в границах населенных пунктов сельских поселений</t>
  </si>
  <si>
    <t>29 0 02 7193D</t>
  </si>
  <si>
    <t>МП " Энергосбережение и повышения энергетической  эффективности Федоровского муниципального образования до 2027 года"</t>
  </si>
  <si>
    <t>Ремонт и развитие водопроводной сети</t>
  </si>
  <si>
    <t>2А00172920</t>
  </si>
  <si>
    <t>44 0 01 L5766</t>
  </si>
  <si>
    <t>Обеспечение комплексного развития сельских территорий (благоустройство сельских территорий)</t>
  </si>
  <si>
    <t>44 0 01 00000</t>
  </si>
  <si>
    <t>12</t>
  </si>
  <si>
    <t>84 0 00 00000</t>
  </si>
  <si>
    <t>84 0 00 67000</t>
  </si>
  <si>
    <t>Мероприятия по землеустройству и землепользованию</t>
  </si>
  <si>
    <t>Мероприятия в сфере приватизации и продажи государственного и муниципального имущества</t>
  </si>
  <si>
    <t>84 0 00 66000</t>
  </si>
  <si>
    <t>Оценка недвижимости, признание прав и регулирование отношений по государственной и муниципальной собственности</t>
  </si>
  <si>
    <t>Основное мероприятие " Содержание автомобильных дорог местного значения и искусственных сооружений на них в границах муниципального образования"</t>
  </si>
  <si>
    <t>Основное мероприятие " Строительство и реконструкция внутри поселковых автомобильных дорог общего пользования местного значения и искусственных сооружений на них"</t>
  </si>
  <si>
    <t xml:space="preserve">Саратовской области от .12.2024 № </t>
  </si>
  <si>
    <t xml:space="preserve">Распределение на 2025 год и плановый период 2026 и 2027 годов бюджетных ассигнований по разделам, подразделам, целевым статьям и видам расходов  классификации расходов  бюджета муниципального образования </t>
  </si>
  <si>
    <t>Благоустройство</t>
  </si>
  <si>
    <t xml:space="preserve">МП " Ремонт, содержание автомобильных дорог в границах Федоровского муниципального образования Федоровского муниципального района Саратовской области на 2052-2029 годы"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</si>
</sst>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u/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/>
    <xf numFmtId="0" fontId="3" fillId="0" borderId="0" xfId="0" applyFont="1" applyAlignment="1">
      <alignment horizontal="right" vertical="top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/>
    </xf>
    <xf numFmtId="0" fontId="8" fillId="0" borderId="0" xfId="0" applyFont="1"/>
    <xf numFmtId="0" fontId="9" fillId="0" borderId="2" xfId="0" applyFont="1" applyBorder="1" applyAlignment="1">
      <alignment vertical="top" wrapText="1"/>
    </xf>
    <xf numFmtId="49" fontId="9" fillId="0" borderId="4" xfId="0" applyNumberFormat="1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5" fillId="0" borderId="3" xfId="0" applyFont="1" applyBorder="1" applyAlignment="1">
      <alignment horizontal="justify" wrapText="1"/>
    </xf>
    <xf numFmtId="49" fontId="5" fillId="0" borderId="5" xfId="0" applyNumberFormat="1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4" fillId="0" borderId="3" xfId="0" applyFont="1" applyBorder="1" applyAlignment="1">
      <alignment horizontal="justify" wrapText="1"/>
    </xf>
    <xf numFmtId="0" fontId="4" fillId="0" borderId="5" xfId="0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4" fillId="0" borderId="3" xfId="0" applyFont="1" applyBorder="1" applyAlignment="1">
      <alignment wrapText="1"/>
    </xf>
    <xf numFmtId="0" fontId="5" fillId="0" borderId="2" xfId="0" applyFont="1" applyBorder="1" applyAlignment="1">
      <alignment horizontal="justify" vertical="center" wrapText="1"/>
    </xf>
    <xf numFmtId="49" fontId="5" fillId="0" borderId="4" xfId="0" applyNumberFormat="1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4" fillId="0" borderId="3" xfId="0" applyFont="1" applyBorder="1" applyAlignment="1">
      <alignment horizontal="justify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vertical="top" wrapText="1"/>
    </xf>
    <xf numFmtId="0" fontId="9" fillId="0" borderId="3" xfId="0" applyFont="1" applyBorder="1" applyAlignment="1">
      <alignment horizontal="justify" wrapText="1"/>
    </xf>
    <xf numFmtId="49" fontId="9" fillId="0" borderId="5" xfId="0" applyNumberFormat="1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3" xfId="0" applyFont="1" applyBorder="1" applyAlignment="1">
      <alignment vertical="top" wrapText="1"/>
    </xf>
    <xf numFmtId="0" fontId="7" fillId="0" borderId="0" xfId="0" applyFont="1" applyAlignment="1">
      <alignment horizontal="left" vertical="top"/>
    </xf>
    <xf numFmtId="0" fontId="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vertical="top" wrapText="1"/>
    </xf>
    <xf numFmtId="0" fontId="3" fillId="0" borderId="15" xfId="0" applyFont="1" applyBorder="1" applyAlignment="1">
      <alignment horizontal="center" vertical="top" wrapText="1"/>
    </xf>
    <xf numFmtId="164" fontId="9" fillId="0" borderId="4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4" fontId="4" fillId="0" borderId="5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164" fontId="4" fillId="0" borderId="5" xfId="0" applyNumberFormat="1" applyFont="1" applyBorder="1" applyAlignment="1">
      <alignment horizontal="center" vertical="center"/>
    </xf>
    <xf numFmtId="164" fontId="5" fillId="0" borderId="5" xfId="0" applyNumberFormat="1" applyFont="1" applyBorder="1" applyAlignment="1">
      <alignment horizontal="center" vertical="top"/>
    </xf>
    <xf numFmtId="164" fontId="4" fillId="0" borderId="5" xfId="0" applyNumberFormat="1" applyFont="1" applyBorder="1" applyAlignment="1">
      <alignment horizontal="center" vertical="top"/>
    </xf>
    <xf numFmtId="164" fontId="9" fillId="0" borderId="5" xfId="0" applyNumberFormat="1" applyFont="1" applyBorder="1" applyAlignment="1">
      <alignment horizontal="center"/>
    </xf>
    <xf numFmtId="164" fontId="10" fillId="0" borderId="5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top"/>
    </xf>
    <xf numFmtId="164" fontId="11" fillId="0" borderId="5" xfId="0" applyNumberFormat="1" applyFont="1" applyBorder="1" applyAlignment="1">
      <alignment horizontal="center"/>
    </xf>
    <xf numFmtId="0" fontId="4" fillId="2" borderId="3" xfId="0" applyFont="1" applyFill="1" applyBorder="1" applyAlignment="1">
      <alignment wrapText="1"/>
    </xf>
    <xf numFmtId="0" fontId="4" fillId="2" borderId="5" xfId="0" applyFont="1" applyFill="1" applyBorder="1" applyAlignment="1">
      <alignment horizontal="center"/>
    </xf>
    <xf numFmtId="0" fontId="7" fillId="0" borderId="0" xfId="0" applyFont="1" applyAlignment="1">
      <alignment horizontal="left" vertical="top"/>
    </xf>
    <xf numFmtId="0" fontId="4" fillId="0" borderId="2" xfId="0" applyFont="1" applyBorder="1" applyAlignment="1">
      <alignment horizontal="center"/>
    </xf>
    <xf numFmtId="4" fontId="9" fillId="0" borderId="5" xfId="0" applyNumberFormat="1" applyFont="1" applyBorder="1" applyAlignment="1">
      <alignment horizontal="center"/>
    </xf>
    <xf numFmtId="0" fontId="4" fillId="0" borderId="3" xfId="0" applyFont="1" applyFill="1" applyBorder="1" applyAlignment="1">
      <alignment wrapText="1"/>
    </xf>
    <xf numFmtId="0" fontId="4" fillId="0" borderId="5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justify" wrapText="1"/>
    </xf>
    <xf numFmtId="49" fontId="4" fillId="0" borderId="5" xfId="0" applyNumberFormat="1" applyFont="1" applyFill="1" applyBorder="1" applyAlignment="1">
      <alignment horizontal="center"/>
    </xf>
    <xf numFmtId="164" fontId="10" fillId="0" borderId="5" xfId="0" applyNumberFormat="1" applyFont="1" applyFill="1" applyBorder="1" applyAlignment="1">
      <alignment horizontal="center"/>
    </xf>
    <xf numFmtId="0" fontId="1" fillId="0" borderId="6" xfId="0" applyFont="1" applyBorder="1" applyAlignment="1">
      <alignment horizontal="right"/>
    </xf>
    <xf numFmtId="0" fontId="7" fillId="0" borderId="0" xfId="0" applyFont="1" applyAlignment="1">
      <alignment horizontal="left" vertical="top"/>
    </xf>
    <xf numFmtId="0" fontId="2" fillId="0" borderId="0" xfId="0" applyFont="1" applyAlignment="1">
      <alignment horizontal="center" vertical="distributed" wrapText="1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/>
    </xf>
    <xf numFmtId="0" fontId="1" fillId="0" borderId="11" xfId="0" applyFont="1" applyBorder="1" applyAlignment="1">
      <alignment horizontal="center" vertical="top"/>
    </xf>
    <xf numFmtId="0" fontId="3" fillId="0" borderId="12" xfId="0" applyFont="1" applyBorder="1" applyAlignment="1">
      <alignment horizontal="center" vertical="top"/>
    </xf>
    <xf numFmtId="0" fontId="3" fillId="0" borderId="13" xfId="0" applyFont="1" applyBorder="1" applyAlignment="1">
      <alignment horizontal="center" vertical="top"/>
    </xf>
    <xf numFmtId="0" fontId="1" fillId="0" borderId="10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4"/>
  <sheetViews>
    <sheetView tabSelected="1" showWhiteSpace="0" topLeftCell="A56" zoomScaleNormal="100" zoomScaleSheetLayoutView="95" workbookViewId="0">
      <selection activeCell="M72" sqref="M72"/>
    </sheetView>
  </sheetViews>
  <sheetFormatPr defaultRowHeight="15" x14ac:dyDescent="0.25"/>
  <cols>
    <col min="1" max="1" width="54.7109375" customWidth="1"/>
    <col min="2" max="2" width="7.7109375" customWidth="1"/>
    <col min="4" max="4" width="17" customWidth="1"/>
    <col min="5" max="5" width="8" customWidth="1"/>
    <col min="6" max="6" width="11.5703125" customWidth="1"/>
    <col min="7" max="7" width="11.42578125" customWidth="1"/>
    <col min="8" max="8" width="10.28515625" customWidth="1"/>
    <col min="9" max="9" width="2.42578125" customWidth="1"/>
  </cols>
  <sheetData>
    <row r="1" spans="1:9" ht="12" customHeight="1" x14ac:dyDescent="0.25">
      <c r="A1" s="3"/>
      <c r="B1" s="4"/>
      <c r="C1" s="54" t="s">
        <v>95</v>
      </c>
      <c r="D1" s="54"/>
      <c r="E1" s="54"/>
      <c r="F1" s="54"/>
      <c r="G1" s="54"/>
      <c r="H1" s="54"/>
      <c r="I1" s="4"/>
    </row>
    <row r="2" spans="1:9" ht="15.6" hidden="1" customHeight="1" x14ac:dyDescent="0.25">
      <c r="A2" s="4"/>
      <c r="B2" s="4"/>
      <c r="C2" s="5"/>
      <c r="D2" s="5"/>
      <c r="E2" s="5"/>
      <c r="F2" s="5"/>
      <c r="G2" s="5"/>
      <c r="H2" s="5"/>
      <c r="I2" s="4"/>
    </row>
    <row r="3" spans="1:9" ht="15.6" customHeight="1" x14ac:dyDescent="0.25">
      <c r="A3" s="2"/>
      <c r="B3" s="2"/>
      <c r="C3" s="28" t="s">
        <v>98</v>
      </c>
      <c r="D3" s="28"/>
      <c r="E3" s="28"/>
      <c r="F3" s="28"/>
      <c r="G3" s="28"/>
      <c r="H3" s="28"/>
      <c r="I3" s="2"/>
    </row>
    <row r="4" spans="1:9" ht="15.6" customHeight="1" x14ac:dyDescent="0.25">
      <c r="A4" s="2"/>
      <c r="B4" s="2"/>
      <c r="C4" s="28" t="s">
        <v>86</v>
      </c>
      <c r="D4" s="28"/>
      <c r="E4" s="28"/>
      <c r="F4" s="28"/>
      <c r="G4" s="28"/>
      <c r="H4" s="28"/>
      <c r="I4" s="2"/>
    </row>
    <row r="5" spans="1:9" ht="15.6" customHeight="1" x14ac:dyDescent="0.25">
      <c r="A5" s="2"/>
      <c r="B5" s="2"/>
      <c r="C5" s="45" t="s">
        <v>157</v>
      </c>
      <c r="D5" s="28"/>
      <c r="E5" s="28"/>
      <c r="F5" s="28"/>
      <c r="G5" s="28"/>
      <c r="H5" s="28"/>
      <c r="I5" s="2"/>
    </row>
    <row r="6" spans="1:9" ht="15.6" customHeight="1" x14ac:dyDescent="0.25">
      <c r="A6" s="6"/>
      <c r="B6" s="6"/>
      <c r="C6" s="6"/>
      <c r="D6" s="6"/>
      <c r="E6" s="6"/>
      <c r="F6" s="6"/>
      <c r="G6" s="6"/>
      <c r="H6" s="6"/>
      <c r="I6" s="2"/>
    </row>
    <row r="7" spans="1:9" x14ac:dyDescent="0.25">
      <c r="A7" s="55" t="s">
        <v>158</v>
      </c>
      <c r="B7" s="55"/>
      <c r="C7" s="55"/>
      <c r="D7" s="55"/>
      <c r="E7" s="55"/>
      <c r="F7" s="55"/>
      <c r="G7" s="55"/>
      <c r="H7" s="55"/>
    </row>
    <row r="8" spans="1:9" ht="4.5" customHeight="1" x14ac:dyDescent="0.25">
      <c r="A8" s="55"/>
      <c r="B8" s="55"/>
      <c r="C8" s="55"/>
      <c r="D8" s="55"/>
      <c r="E8" s="55"/>
      <c r="F8" s="55"/>
      <c r="G8" s="55"/>
      <c r="H8" s="55"/>
    </row>
    <row r="9" spans="1:9" x14ac:dyDescent="0.25">
      <c r="A9" s="55"/>
      <c r="B9" s="55"/>
      <c r="C9" s="55"/>
      <c r="D9" s="55"/>
      <c r="E9" s="55"/>
      <c r="F9" s="55"/>
      <c r="G9" s="55"/>
      <c r="H9" s="55"/>
    </row>
    <row r="10" spans="1:9" ht="15.75" x14ac:dyDescent="0.25">
      <c r="A10" s="1" t="s">
        <v>79</v>
      </c>
      <c r="B10" s="7"/>
      <c r="C10" s="7"/>
      <c r="D10" s="53" t="s">
        <v>36</v>
      </c>
      <c r="E10" s="53"/>
      <c r="F10" s="53"/>
      <c r="G10" s="53"/>
      <c r="H10" s="53"/>
    </row>
    <row r="11" spans="1:9" ht="15.75" x14ac:dyDescent="0.25">
      <c r="A11" s="57" t="s">
        <v>0</v>
      </c>
      <c r="B11" s="59" t="s">
        <v>34</v>
      </c>
      <c r="C11" s="61" t="s">
        <v>1</v>
      </c>
      <c r="D11" s="63" t="s">
        <v>35</v>
      </c>
      <c r="E11" s="65" t="s">
        <v>2</v>
      </c>
      <c r="F11" s="56" t="s">
        <v>88</v>
      </c>
      <c r="G11" s="56"/>
      <c r="H11" s="56"/>
    </row>
    <row r="12" spans="1:9" ht="27" customHeight="1" thickBot="1" x14ac:dyDescent="0.3">
      <c r="A12" s="58"/>
      <c r="B12" s="60"/>
      <c r="C12" s="62"/>
      <c r="D12" s="64"/>
      <c r="E12" s="66"/>
      <c r="F12" s="31">
        <v>2025</v>
      </c>
      <c r="G12" s="29">
        <v>2026</v>
      </c>
      <c r="H12" s="41">
        <v>2027</v>
      </c>
    </row>
    <row r="13" spans="1:9" ht="16.5" thickBot="1" x14ac:dyDescent="0.3">
      <c r="A13" s="8" t="s">
        <v>3</v>
      </c>
      <c r="B13" s="9" t="s">
        <v>27</v>
      </c>
      <c r="C13" s="10"/>
      <c r="D13" s="26"/>
      <c r="E13" s="26"/>
      <c r="F13" s="32">
        <f>SUM(F14+F20+F36+F41+F47)</f>
        <v>3366.3999999999996</v>
      </c>
      <c r="G13" s="32">
        <f>SUM(G14+G20+G36+G41+G47)</f>
        <v>3344.3999999999996</v>
      </c>
      <c r="H13" s="32">
        <f>SUM(H14+H20+H36+H41+H47)</f>
        <v>3351.5999999999995</v>
      </c>
    </row>
    <row r="14" spans="1:9" ht="48" thickBot="1" x14ac:dyDescent="0.3">
      <c r="A14" s="11" t="s">
        <v>67</v>
      </c>
      <c r="B14" s="12" t="s">
        <v>27</v>
      </c>
      <c r="C14" s="12" t="s">
        <v>31</v>
      </c>
      <c r="D14" s="13"/>
      <c r="E14" s="13"/>
      <c r="F14" s="33">
        <f t="shared" ref="F14:H17" si="0">SUM(F15)</f>
        <v>1245.2</v>
      </c>
      <c r="G14" s="33">
        <f t="shared" si="0"/>
        <v>1245.2</v>
      </c>
      <c r="H14" s="33">
        <f t="shared" si="0"/>
        <v>1245.2</v>
      </c>
    </row>
    <row r="15" spans="1:9" ht="32.25" thickBot="1" x14ac:dyDescent="0.3">
      <c r="A15" s="14" t="s">
        <v>82</v>
      </c>
      <c r="B15" s="12" t="s">
        <v>27</v>
      </c>
      <c r="C15" s="12" t="s">
        <v>31</v>
      </c>
      <c r="D15" s="15" t="s">
        <v>40</v>
      </c>
      <c r="E15" s="15"/>
      <c r="F15" s="34">
        <f t="shared" si="0"/>
        <v>1245.2</v>
      </c>
      <c r="G15" s="34">
        <f t="shared" si="0"/>
        <v>1245.2</v>
      </c>
      <c r="H15" s="34">
        <f t="shared" si="0"/>
        <v>1245.2</v>
      </c>
    </row>
    <row r="16" spans="1:9" ht="32.25" thickBot="1" x14ac:dyDescent="0.3">
      <c r="A16" s="14" t="s">
        <v>83</v>
      </c>
      <c r="B16" s="12" t="s">
        <v>27</v>
      </c>
      <c r="C16" s="12" t="s">
        <v>31</v>
      </c>
      <c r="D16" s="15" t="s">
        <v>41</v>
      </c>
      <c r="E16" s="15"/>
      <c r="F16" s="34">
        <f t="shared" si="0"/>
        <v>1245.2</v>
      </c>
      <c r="G16" s="34">
        <f t="shared" si="0"/>
        <v>1245.2</v>
      </c>
      <c r="H16" s="34">
        <f t="shared" si="0"/>
        <v>1245.2</v>
      </c>
    </row>
    <row r="17" spans="1:8" ht="32.25" thickBot="1" x14ac:dyDescent="0.3">
      <c r="A17" s="14" t="s">
        <v>68</v>
      </c>
      <c r="B17" s="12" t="s">
        <v>27</v>
      </c>
      <c r="C17" s="12" t="s">
        <v>31</v>
      </c>
      <c r="D17" s="15" t="s">
        <v>42</v>
      </c>
      <c r="E17" s="15"/>
      <c r="F17" s="34">
        <f>SUM(F18)</f>
        <v>1245.2</v>
      </c>
      <c r="G17" s="34">
        <f t="shared" si="0"/>
        <v>1245.2</v>
      </c>
      <c r="H17" s="34">
        <f t="shared" si="0"/>
        <v>1245.2</v>
      </c>
    </row>
    <row r="18" spans="1:8" ht="79.5" thickBot="1" x14ac:dyDescent="0.3">
      <c r="A18" s="14" t="s">
        <v>33</v>
      </c>
      <c r="B18" s="12" t="s">
        <v>27</v>
      </c>
      <c r="C18" s="12" t="s">
        <v>31</v>
      </c>
      <c r="D18" s="15" t="s">
        <v>42</v>
      </c>
      <c r="E18" s="15">
        <v>100</v>
      </c>
      <c r="F18" s="34">
        <f t="shared" ref="F18:H18" si="1">SUM(F19)</f>
        <v>1245.2</v>
      </c>
      <c r="G18" s="34">
        <f t="shared" si="1"/>
        <v>1245.2</v>
      </c>
      <c r="H18" s="34">
        <f t="shared" si="1"/>
        <v>1245.2</v>
      </c>
    </row>
    <row r="19" spans="1:8" ht="32.25" thickBot="1" x14ac:dyDescent="0.3">
      <c r="A19" s="14" t="s">
        <v>80</v>
      </c>
      <c r="B19" s="12" t="s">
        <v>27</v>
      </c>
      <c r="C19" s="12" t="s">
        <v>31</v>
      </c>
      <c r="D19" s="15" t="s">
        <v>42</v>
      </c>
      <c r="E19" s="15">
        <v>120</v>
      </c>
      <c r="F19" s="34">
        <v>1245.2</v>
      </c>
      <c r="G19" s="34">
        <v>1245.2</v>
      </c>
      <c r="H19" s="34">
        <v>1245.2</v>
      </c>
    </row>
    <row r="20" spans="1:8" ht="63.75" thickBot="1" x14ac:dyDescent="0.3">
      <c r="A20" s="11" t="s">
        <v>38</v>
      </c>
      <c r="B20" s="12" t="s">
        <v>27</v>
      </c>
      <c r="C20" s="12" t="s">
        <v>28</v>
      </c>
      <c r="D20" s="13"/>
      <c r="E20" s="13"/>
      <c r="F20" s="33">
        <f>F21+F37</f>
        <v>2086.1999999999998</v>
      </c>
      <c r="G20" s="33">
        <f t="shared" ref="G20:H20" si="2">SUM(G21)</f>
        <v>2094.1999999999998</v>
      </c>
      <c r="H20" s="33">
        <f t="shared" si="2"/>
        <v>2101.3999999999996</v>
      </c>
    </row>
    <row r="21" spans="1:8" ht="32.25" thickBot="1" x14ac:dyDescent="0.3">
      <c r="A21" s="14" t="s">
        <v>82</v>
      </c>
      <c r="B21" s="16" t="s">
        <v>27</v>
      </c>
      <c r="C21" s="16" t="s">
        <v>28</v>
      </c>
      <c r="D21" s="15" t="s">
        <v>40</v>
      </c>
      <c r="E21" s="15"/>
      <c r="F21" s="34">
        <f t="shared" ref="F21:G21" si="3">SUM(F22)</f>
        <v>2086.1999999999998</v>
      </c>
      <c r="G21" s="34">
        <f t="shared" si="3"/>
        <v>2094.1999999999998</v>
      </c>
      <c r="H21" s="34">
        <f>SUM(H22)</f>
        <v>2101.3999999999996</v>
      </c>
    </row>
    <row r="22" spans="1:8" ht="32.25" thickBot="1" x14ac:dyDescent="0.3">
      <c r="A22" s="14" t="s">
        <v>83</v>
      </c>
      <c r="B22" s="16" t="s">
        <v>27</v>
      </c>
      <c r="C22" s="16" t="s">
        <v>28</v>
      </c>
      <c r="D22" s="15" t="s">
        <v>41</v>
      </c>
      <c r="E22" s="15"/>
      <c r="F22" s="34">
        <f>SUM(F23+F30+F33)</f>
        <v>2086.1999999999998</v>
      </c>
      <c r="G22" s="34">
        <f>SUM(G23+G30+G33)</f>
        <v>2094.1999999999998</v>
      </c>
      <c r="H22" s="34">
        <f>SUM(H23+H30+H33)</f>
        <v>2101.3999999999996</v>
      </c>
    </row>
    <row r="23" spans="1:8" ht="32.25" thickBot="1" x14ac:dyDescent="0.3">
      <c r="A23" s="14" t="s">
        <v>84</v>
      </c>
      <c r="B23" s="16" t="s">
        <v>27</v>
      </c>
      <c r="C23" s="16" t="s">
        <v>28</v>
      </c>
      <c r="D23" s="15" t="s">
        <v>43</v>
      </c>
      <c r="E23" s="15"/>
      <c r="F23" s="34">
        <f>SUM(F24+F26+F28)</f>
        <v>2071.1999999999998</v>
      </c>
      <c r="G23" s="34">
        <f t="shared" ref="G23:H23" si="4">SUM(G24+G26)</f>
        <v>2079.1999999999998</v>
      </c>
      <c r="H23" s="34">
        <f t="shared" si="4"/>
        <v>2086.3999999999996</v>
      </c>
    </row>
    <row r="24" spans="1:8" ht="79.5" thickBot="1" x14ac:dyDescent="0.3">
      <c r="A24" s="14" t="s">
        <v>4</v>
      </c>
      <c r="B24" s="16" t="s">
        <v>27</v>
      </c>
      <c r="C24" s="16" t="s">
        <v>28</v>
      </c>
      <c r="D24" s="15" t="s">
        <v>43</v>
      </c>
      <c r="E24" s="15">
        <v>100</v>
      </c>
      <c r="F24" s="34">
        <f t="shared" ref="F24:G24" si="5">SUM(F25)</f>
        <v>1355.6</v>
      </c>
      <c r="G24" s="34">
        <f t="shared" si="5"/>
        <v>1355.6</v>
      </c>
      <c r="H24" s="34">
        <f>SUM(H25)</f>
        <v>1355.6</v>
      </c>
    </row>
    <row r="25" spans="1:8" ht="32.25" thickBot="1" x14ac:dyDescent="0.3">
      <c r="A25" s="14" t="s">
        <v>80</v>
      </c>
      <c r="B25" s="16" t="s">
        <v>27</v>
      </c>
      <c r="C25" s="16" t="s">
        <v>28</v>
      </c>
      <c r="D25" s="15" t="s">
        <v>43</v>
      </c>
      <c r="E25" s="15">
        <v>120</v>
      </c>
      <c r="F25" s="34">
        <v>1355.6</v>
      </c>
      <c r="G25" s="34">
        <v>1355.6</v>
      </c>
      <c r="H25" s="34">
        <v>1355.6</v>
      </c>
    </row>
    <row r="26" spans="1:8" ht="32.25" thickBot="1" x14ac:dyDescent="0.3">
      <c r="A26" s="14" t="s">
        <v>5</v>
      </c>
      <c r="B26" s="16" t="s">
        <v>27</v>
      </c>
      <c r="C26" s="16" t="s">
        <v>28</v>
      </c>
      <c r="D26" s="15" t="s">
        <v>43</v>
      </c>
      <c r="E26" s="15">
        <v>200</v>
      </c>
      <c r="F26" s="34">
        <f>SUM(F27)</f>
        <v>715.6</v>
      </c>
      <c r="G26" s="34">
        <f t="shared" ref="G26" si="6">SUM(G27)</f>
        <v>723.6</v>
      </c>
      <c r="H26" s="34">
        <f>SUM(H27)</f>
        <v>730.8</v>
      </c>
    </row>
    <row r="27" spans="1:8" ht="48" thickBot="1" x14ac:dyDescent="0.3">
      <c r="A27" s="17" t="s">
        <v>6</v>
      </c>
      <c r="B27" s="16" t="s">
        <v>27</v>
      </c>
      <c r="C27" s="16" t="s">
        <v>28</v>
      </c>
      <c r="D27" s="15" t="s">
        <v>43</v>
      </c>
      <c r="E27" s="15">
        <v>240</v>
      </c>
      <c r="F27" s="34">
        <v>715.6</v>
      </c>
      <c r="G27" s="34">
        <v>723.6</v>
      </c>
      <c r="H27" s="34">
        <v>730.8</v>
      </c>
    </row>
    <row r="28" spans="1:8" ht="16.5" hidden="1" thickBot="1" x14ac:dyDescent="0.3">
      <c r="A28" s="14" t="s">
        <v>11</v>
      </c>
      <c r="B28" s="16" t="s">
        <v>27</v>
      </c>
      <c r="C28" s="16" t="s">
        <v>28</v>
      </c>
      <c r="D28" s="15" t="s">
        <v>43</v>
      </c>
      <c r="E28" s="15">
        <v>800</v>
      </c>
      <c r="F28" s="34">
        <v>0</v>
      </c>
      <c r="G28" s="34"/>
      <c r="H28" s="34"/>
    </row>
    <row r="29" spans="1:8" ht="16.5" hidden="1" thickBot="1" x14ac:dyDescent="0.3">
      <c r="A29" s="14" t="s">
        <v>7</v>
      </c>
      <c r="B29" s="16" t="s">
        <v>27</v>
      </c>
      <c r="C29" s="16" t="s">
        <v>28</v>
      </c>
      <c r="D29" s="15" t="s">
        <v>43</v>
      </c>
      <c r="E29" s="15">
        <v>850</v>
      </c>
      <c r="F29" s="34">
        <v>0</v>
      </c>
      <c r="G29" s="34"/>
      <c r="H29" s="34"/>
    </row>
    <row r="30" spans="1:8" ht="79.5" thickBot="1" x14ac:dyDescent="0.3">
      <c r="A30" s="17" t="s">
        <v>62</v>
      </c>
      <c r="B30" s="16" t="s">
        <v>27</v>
      </c>
      <c r="C30" s="16" t="s">
        <v>28</v>
      </c>
      <c r="D30" s="15" t="s">
        <v>44</v>
      </c>
      <c r="E30" s="15"/>
      <c r="F30" s="34">
        <f t="shared" ref="F30:G31" si="7">SUM(F31)</f>
        <v>6</v>
      </c>
      <c r="G30" s="34">
        <f t="shared" si="7"/>
        <v>6</v>
      </c>
      <c r="H30" s="34">
        <f>SUM(H31)</f>
        <v>6</v>
      </c>
    </row>
    <row r="31" spans="1:8" ht="16.5" thickBot="1" x14ac:dyDescent="0.3">
      <c r="A31" s="17" t="s">
        <v>11</v>
      </c>
      <c r="B31" s="16" t="s">
        <v>27</v>
      </c>
      <c r="C31" s="16" t="s">
        <v>28</v>
      </c>
      <c r="D31" s="15" t="s">
        <v>44</v>
      </c>
      <c r="E31" s="15">
        <v>800</v>
      </c>
      <c r="F31" s="34">
        <f t="shared" si="7"/>
        <v>6</v>
      </c>
      <c r="G31" s="34">
        <f t="shared" si="7"/>
        <v>6</v>
      </c>
      <c r="H31" s="34">
        <f>SUM(H32)</f>
        <v>6</v>
      </c>
    </row>
    <row r="32" spans="1:8" ht="16.5" thickBot="1" x14ac:dyDescent="0.3">
      <c r="A32" s="17" t="s">
        <v>7</v>
      </c>
      <c r="B32" s="16" t="s">
        <v>27</v>
      </c>
      <c r="C32" s="16" t="s">
        <v>28</v>
      </c>
      <c r="D32" s="15" t="s">
        <v>44</v>
      </c>
      <c r="E32" s="15">
        <v>850</v>
      </c>
      <c r="F32" s="34">
        <v>6</v>
      </c>
      <c r="G32" s="34">
        <v>6</v>
      </c>
      <c r="H32" s="34">
        <v>6</v>
      </c>
    </row>
    <row r="33" spans="1:8" ht="63.75" thickBot="1" x14ac:dyDescent="0.3">
      <c r="A33" s="17" t="s">
        <v>85</v>
      </c>
      <c r="B33" s="16" t="s">
        <v>27</v>
      </c>
      <c r="C33" s="16" t="s">
        <v>28</v>
      </c>
      <c r="D33" s="15" t="s">
        <v>69</v>
      </c>
      <c r="E33" s="15"/>
      <c r="F33" s="34">
        <f t="shared" ref="F33:G34" si="8">SUM(F34)</f>
        <v>9</v>
      </c>
      <c r="G33" s="34">
        <f t="shared" si="8"/>
        <v>9</v>
      </c>
      <c r="H33" s="34">
        <f>SUM(H34)</f>
        <v>9</v>
      </c>
    </row>
    <row r="34" spans="1:8" ht="16.5" thickBot="1" x14ac:dyDescent="0.3">
      <c r="A34" s="14" t="s">
        <v>11</v>
      </c>
      <c r="B34" s="16" t="s">
        <v>27</v>
      </c>
      <c r="C34" s="16" t="s">
        <v>28</v>
      </c>
      <c r="D34" s="15" t="s">
        <v>87</v>
      </c>
      <c r="E34" s="15">
        <v>800</v>
      </c>
      <c r="F34" s="34">
        <f t="shared" si="8"/>
        <v>9</v>
      </c>
      <c r="G34" s="34">
        <f t="shared" si="8"/>
        <v>9</v>
      </c>
      <c r="H34" s="34">
        <f>SUM(H35)</f>
        <v>9</v>
      </c>
    </row>
    <row r="35" spans="1:8" ht="15" customHeight="1" thickBot="1" x14ac:dyDescent="0.3">
      <c r="A35" s="14" t="s">
        <v>7</v>
      </c>
      <c r="B35" s="16" t="s">
        <v>27</v>
      </c>
      <c r="C35" s="16" t="s">
        <v>28</v>
      </c>
      <c r="D35" s="15" t="s">
        <v>87</v>
      </c>
      <c r="E35" s="15">
        <v>850</v>
      </c>
      <c r="F35" s="34">
        <v>9</v>
      </c>
      <c r="G35" s="34">
        <v>9</v>
      </c>
      <c r="H35" s="34">
        <v>9</v>
      </c>
    </row>
    <row r="36" spans="1:8" ht="48" hidden="1" thickBot="1" x14ac:dyDescent="0.3">
      <c r="A36" s="18" t="s">
        <v>81</v>
      </c>
      <c r="B36" s="19" t="s">
        <v>27</v>
      </c>
      <c r="C36" s="19" t="s">
        <v>66</v>
      </c>
      <c r="D36" s="20"/>
      <c r="E36" s="20"/>
      <c r="F36" s="35"/>
      <c r="G36" s="35">
        <f t="shared" ref="F36:G39" si="9">SUM(G37)</f>
        <v>0</v>
      </c>
      <c r="H36" s="35">
        <f>SUM(H37)</f>
        <v>0</v>
      </c>
    </row>
    <row r="37" spans="1:8" ht="48" hidden="1" thickBot="1" x14ac:dyDescent="0.3">
      <c r="A37" s="21" t="s">
        <v>64</v>
      </c>
      <c r="B37" s="16" t="s">
        <v>27</v>
      </c>
      <c r="C37" s="16" t="s">
        <v>28</v>
      </c>
      <c r="D37" s="15" t="s">
        <v>56</v>
      </c>
      <c r="E37" s="15"/>
      <c r="F37" s="34">
        <f t="shared" si="9"/>
        <v>0</v>
      </c>
      <c r="G37" s="34">
        <f t="shared" si="9"/>
        <v>0</v>
      </c>
      <c r="H37" s="34">
        <f>SUM(H38)</f>
        <v>0</v>
      </c>
    </row>
    <row r="38" spans="1:8" ht="32.25" hidden="1" thickBot="1" x14ac:dyDescent="0.3">
      <c r="A38" s="21" t="s">
        <v>65</v>
      </c>
      <c r="B38" s="16" t="s">
        <v>27</v>
      </c>
      <c r="C38" s="16" t="s">
        <v>28</v>
      </c>
      <c r="D38" s="22" t="s">
        <v>57</v>
      </c>
      <c r="E38" s="22"/>
      <c r="F38" s="36">
        <f t="shared" si="9"/>
        <v>0</v>
      </c>
      <c r="G38" s="36">
        <f t="shared" si="9"/>
        <v>0</v>
      </c>
      <c r="H38" s="36">
        <f>SUM(H39)</f>
        <v>0</v>
      </c>
    </row>
    <row r="39" spans="1:8" ht="16.5" hidden="1" thickBot="1" x14ac:dyDescent="0.3">
      <c r="A39" s="21" t="s">
        <v>17</v>
      </c>
      <c r="B39" s="16" t="s">
        <v>27</v>
      </c>
      <c r="C39" s="16" t="s">
        <v>28</v>
      </c>
      <c r="D39" s="22" t="s">
        <v>57</v>
      </c>
      <c r="E39" s="22">
        <v>500</v>
      </c>
      <c r="F39" s="36">
        <f t="shared" si="9"/>
        <v>0</v>
      </c>
      <c r="G39" s="36">
        <f t="shared" si="9"/>
        <v>0</v>
      </c>
      <c r="H39" s="36">
        <f>SUM(H40)</f>
        <v>0</v>
      </c>
    </row>
    <row r="40" spans="1:8" ht="16.5" hidden="1" thickBot="1" x14ac:dyDescent="0.3">
      <c r="A40" s="21" t="s">
        <v>18</v>
      </c>
      <c r="B40" s="16" t="s">
        <v>27</v>
      </c>
      <c r="C40" s="16" t="s">
        <v>28</v>
      </c>
      <c r="D40" s="22" t="s">
        <v>57</v>
      </c>
      <c r="E40" s="22">
        <v>540</v>
      </c>
      <c r="F40" s="36">
        <v>0</v>
      </c>
      <c r="G40" s="36">
        <v>0</v>
      </c>
      <c r="H40" s="36">
        <v>0</v>
      </c>
    </row>
    <row r="41" spans="1:8" ht="16.5" thickBot="1" x14ac:dyDescent="0.3">
      <c r="A41" s="11" t="s">
        <v>8</v>
      </c>
      <c r="B41" s="12" t="s">
        <v>27</v>
      </c>
      <c r="C41" s="13">
        <v>11</v>
      </c>
      <c r="D41" s="13"/>
      <c r="E41" s="13"/>
      <c r="F41" s="33">
        <f t="shared" ref="F41:G45" si="10">SUM(F42)</f>
        <v>1</v>
      </c>
      <c r="G41" s="33">
        <f t="shared" si="10"/>
        <v>1</v>
      </c>
      <c r="H41" s="33">
        <f>SUM(H42)</f>
        <v>1</v>
      </c>
    </row>
    <row r="42" spans="1:8" ht="16.5" thickBot="1" x14ac:dyDescent="0.3">
      <c r="A42" s="14" t="s">
        <v>9</v>
      </c>
      <c r="B42" s="16" t="s">
        <v>27</v>
      </c>
      <c r="C42" s="15">
        <v>11</v>
      </c>
      <c r="D42" s="15" t="s">
        <v>45</v>
      </c>
      <c r="E42" s="15"/>
      <c r="F42" s="34">
        <f t="shared" si="10"/>
        <v>1</v>
      </c>
      <c r="G42" s="34">
        <f t="shared" si="10"/>
        <v>1</v>
      </c>
      <c r="H42" s="34">
        <f>SUM(H43)</f>
        <v>1</v>
      </c>
    </row>
    <row r="43" spans="1:8" ht="16.5" thickBot="1" x14ac:dyDescent="0.3">
      <c r="A43" s="14" t="s">
        <v>10</v>
      </c>
      <c r="B43" s="16" t="s">
        <v>27</v>
      </c>
      <c r="C43" s="15">
        <v>11</v>
      </c>
      <c r="D43" s="15" t="s">
        <v>46</v>
      </c>
      <c r="E43" s="15"/>
      <c r="F43" s="34">
        <f t="shared" si="10"/>
        <v>1</v>
      </c>
      <c r="G43" s="34">
        <f t="shared" si="10"/>
        <v>1</v>
      </c>
      <c r="H43" s="34">
        <f>SUM(H44)</f>
        <v>1</v>
      </c>
    </row>
    <row r="44" spans="1:8" ht="16.5" thickBot="1" x14ac:dyDescent="0.3">
      <c r="A44" s="14" t="s">
        <v>70</v>
      </c>
      <c r="B44" s="16" t="s">
        <v>27</v>
      </c>
      <c r="C44" s="15">
        <v>11</v>
      </c>
      <c r="D44" s="15" t="s">
        <v>47</v>
      </c>
      <c r="E44" s="15"/>
      <c r="F44" s="34">
        <f t="shared" si="10"/>
        <v>1</v>
      </c>
      <c r="G44" s="34">
        <f t="shared" si="10"/>
        <v>1</v>
      </c>
      <c r="H44" s="34">
        <f>SUM(H45)</f>
        <v>1</v>
      </c>
    </row>
    <row r="45" spans="1:8" ht="16.5" thickBot="1" x14ac:dyDescent="0.3">
      <c r="A45" s="14" t="s">
        <v>11</v>
      </c>
      <c r="B45" s="16" t="s">
        <v>27</v>
      </c>
      <c r="C45" s="15">
        <v>11</v>
      </c>
      <c r="D45" s="15" t="s">
        <v>47</v>
      </c>
      <c r="E45" s="15">
        <v>800</v>
      </c>
      <c r="F45" s="34">
        <f t="shared" si="10"/>
        <v>1</v>
      </c>
      <c r="G45" s="34">
        <f t="shared" si="10"/>
        <v>1</v>
      </c>
      <c r="H45" s="34">
        <f>SUM(H46)</f>
        <v>1</v>
      </c>
    </row>
    <row r="46" spans="1:8" ht="16.5" thickBot="1" x14ac:dyDescent="0.3">
      <c r="A46" s="14" t="s">
        <v>12</v>
      </c>
      <c r="B46" s="16" t="s">
        <v>27</v>
      </c>
      <c r="C46" s="15">
        <v>11</v>
      </c>
      <c r="D46" s="15" t="s">
        <v>47</v>
      </c>
      <c r="E46" s="15">
        <v>870</v>
      </c>
      <c r="F46" s="34">
        <v>1</v>
      </c>
      <c r="G46" s="34">
        <v>1</v>
      </c>
      <c r="H46" s="34">
        <v>1</v>
      </c>
    </row>
    <row r="47" spans="1:8" ht="16.5" thickBot="1" x14ac:dyDescent="0.3">
      <c r="A47" s="11" t="s">
        <v>37</v>
      </c>
      <c r="B47" s="12" t="s">
        <v>27</v>
      </c>
      <c r="C47" s="13">
        <v>13</v>
      </c>
      <c r="D47" s="13"/>
      <c r="E47" s="13"/>
      <c r="F47" s="37">
        <f>SUM(F52+F57+F48)</f>
        <v>34</v>
      </c>
      <c r="G47" s="37">
        <f>SUM(G52+G57)</f>
        <v>4</v>
      </c>
      <c r="H47" s="37">
        <f>SUM(H52+H57)</f>
        <v>4</v>
      </c>
    </row>
    <row r="48" spans="1:8" ht="32.25" thickBot="1" x14ac:dyDescent="0.3">
      <c r="A48" s="14" t="s">
        <v>152</v>
      </c>
      <c r="B48" s="12" t="s">
        <v>27</v>
      </c>
      <c r="C48" s="13">
        <v>13</v>
      </c>
      <c r="D48" s="15" t="s">
        <v>149</v>
      </c>
      <c r="E48" s="13"/>
      <c r="F48" s="34">
        <f>SUM(F49)</f>
        <v>30</v>
      </c>
      <c r="G48" s="34">
        <f t="shared" ref="G48:H50" si="11">SUM(G49)</f>
        <v>0</v>
      </c>
      <c r="H48" s="34">
        <f t="shared" si="11"/>
        <v>0</v>
      </c>
    </row>
    <row r="49" spans="1:8" ht="48" thickBot="1" x14ac:dyDescent="0.3">
      <c r="A49" s="14" t="s">
        <v>154</v>
      </c>
      <c r="B49" s="12" t="s">
        <v>27</v>
      </c>
      <c r="C49" s="13">
        <v>13</v>
      </c>
      <c r="D49" s="15" t="s">
        <v>153</v>
      </c>
      <c r="E49" s="13"/>
      <c r="F49" s="34">
        <f>SUM(F50)</f>
        <v>30</v>
      </c>
      <c r="G49" s="34">
        <f t="shared" si="11"/>
        <v>0</v>
      </c>
      <c r="H49" s="34">
        <f t="shared" si="11"/>
        <v>0</v>
      </c>
    </row>
    <row r="50" spans="1:8" ht="32.25" thickBot="1" x14ac:dyDescent="0.3">
      <c r="A50" s="14" t="s">
        <v>5</v>
      </c>
      <c r="B50" s="12" t="s">
        <v>27</v>
      </c>
      <c r="C50" s="13">
        <v>13</v>
      </c>
      <c r="D50" s="15" t="s">
        <v>153</v>
      </c>
      <c r="E50" s="13">
        <v>200</v>
      </c>
      <c r="F50" s="34">
        <f>SUM(F51)</f>
        <v>30</v>
      </c>
      <c r="G50" s="34">
        <f t="shared" si="11"/>
        <v>0</v>
      </c>
      <c r="H50" s="34">
        <f t="shared" si="11"/>
        <v>0</v>
      </c>
    </row>
    <row r="51" spans="1:8" ht="48" thickBot="1" x14ac:dyDescent="0.3">
      <c r="A51" s="14" t="s">
        <v>6</v>
      </c>
      <c r="B51" s="12" t="s">
        <v>27</v>
      </c>
      <c r="C51" s="13">
        <v>13</v>
      </c>
      <c r="D51" s="15" t="s">
        <v>153</v>
      </c>
      <c r="E51" s="13">
        <v>240</v>
      </c>
      <c r="F51" s="34">
        <v>30</v>
      </c>
      <c r="G51" s="37"/>
      <c r="H51" s="37"/>
    </row>
    <row r="52" spans="1:8" ht="16.5" thickBot="1" x14ac:dyDescent="0.3">
      <c r="A52" s="14" t="s">
        <v>9</v>
      </c>
      <c r="B52" s="16" t="s">
        <v>27</v>
      </c>
      <c r="C52" s="15">
        <v>13</v>
      </c>
      <c r="D52" s="15" t="s">
        <v>45</v>
      </c>
      <c r="E52" s="15"/>
      <c r="F52" s="38">
        <f>SUM(+F53)</f>
        <v>4</v>
      </c>
      <c r="G52" s="38">
        <f t="shared" ref="G52:H52" si="12">SUM(+G53)</f>
        <v>4</v>
      </c>
      <c r="H52" s="38">
        <f t="shared" si="12"/>
        <v>4</v>
      </c>
    </row>
    <row r="53" spans="1:8" ht="16.5" thickBot="1" x14ac:dyDescent="0.3">
      <c r="A53" s="14" t="s">
        <v>71</v>
      </c>
      <c r="B53" s="16" t="s">
        <v>27</v>
      </c>
      <c r="C53" s="15">
        <v>13</v>
      </c>
      <c r="D53" s="15" t="s">
        <v>48</v>
      </c>
      <c r="E53" s="15"/>
      <c r="F53" s="34">
        <f t="shared" ref="F53:G55" si="13">SUM(F54)</f>
        <v>4</v>
      </c>
      <c r="G53" s="34">
        <f t="shared" si="13"/>
        <v>4</v>
      </c>
      <c r="H53" s="34">
        <f>SUM(H54)</f>
        <v>4</v>
      </c>
    </row>
    <row r="54" spans="1:8" ht="30.75" customHeight="1" thickBot="1" x14ac:dyDescent="0.3">
      <c r="A54" s="23" t="s">
        <v>72</v>
      </c>
      <c r="B54" s="16" t="s">
        <v>27</v>
      </c>
      <c r="C54" s="15">
        <v>13</v>
      </c>
      <c r="D54" s="15" t="s">
        <v>49</v>
      </c>
      <c r="E54" s="15"/>
      <c r="F54" s="34">
        <f t="shared" si="13"/>
        <v>4</v>
      </c>
      <c r="G54" s="34">
        <f t="shared" si="13"/>
        <v>4</v>
      </c>
      <c r="H54" s="34">
        <f>SUM(H55)</f>
        <v>4</v>
      </c>
    </row>
    <row r="55" spans="1:8" ht="16.5" thickBot="1" x14ac:dyDescent="0.3">
      <c r="A55" s="14" t="s">
        <v>11</v>
      </c>
      <c r="B55" s="16" t="s">
        <v>27</v>
      </c>
      <c r="C55" s="15">
        <v>13</v>
      </c>
      <c r="D55" s="15" t="s">
        <v>49</v>
      </c>
      <c r="E55" s="15">
        <v>800</v>
      </c>
      <c r="F55" s="34">
        <f t="shared" si="13"/>
        <v>4</v>
      </c>
      <c r="G55" s="34">
        <f t="shared" si="13"/>
        <v>4</v>
      </c>
      <c r="H55" s="34">
        <f>SUM(H56)</f>
        <v>4</v>
      </c>
    </row>
    <row r="56" spans="1:8" ht="16.5" thickBot="1" x14ac:dyDescent="0.3">
      <c r="A56" s="14" t="s">
        <v>7</v>
      </c>
      <c r="B56" s="16" t="s">
        <v>27</v>
      </c>
      <c r="C56" s="15">
        <v>13</v>
      </c>
      <c r="D56" s="15" t="s">
        <v>49</v>
      </c>
      <c r="E56" s="15">
        <v>850</v>
      </c>
      <c r="F56" s="34">
        <v>4</v>
      </c>
      <c r="G56" s="34">
        <v>4</v>
      </c>
      <c r="H56" s="34">
        <v>4</v>
      </c>
    </row>
    <row r="57" spans="1:8" ht="48" hidden="1" thickBot="1" x14ac:dyDescent="0.3">
      <c r="A57" s="14" t="s">
        <v>64</v>
      </c>
      <c r="B57" s="16" t="s">
        <v>27</v>
      </c>
      <c r="C57" s="15">
        <v>13</v>
      </c>
      <c r="D57" s="15" t="s">
        <v>56</v>
      </c>
      <c r="E57" s="15"/>
      <c r="F57" s="34">
        <f t="shared" ref="F57:G59" si="14">SUM(F58)</f>
        <v>0</v>
      </c>
      <c r="G57" s="34">
        <f t="shared" si="14"/>
        <v>0</v>
      </c>
      <c r="H57" s="34">
        <f>SUM(H58)</f>
        <v>0</v>
      </c>
    </row>
    <row r="58" spans="1:8" ht="32.25" hidden="1" thickBot="1" x14ac:dyDescent="0.3">
      <c r="A58" s="14" t="s">
        <v>65</v>
      </c>
      <c r="B58" s="16" t="s">
        <v>27</v>
      </c>
      <c r="C58" s="15">
        <v>13</v>
      </c>
      <c r="D58" s="15" t="s">
        <v>57</v>
      </c>
      <c r="E58" s="15"/>
      <c r="F58" s="34">
        <f t="shared" si="14"/>
        <v>0</v>
      </c>
      <c r="G58" s="34">
        <f t="shared" si="14"/>
        <v>0</v>
      </c>
      <c r="H58" s="34">
        <f>SUM(H59)</f>
        <v>0</v>
      </c>
    </row>
    <row r="59" spans="1:8" ht="16.5" hidden="1" thickBot="1" x14ac:dyDescent="0.3">
      <c r="A59" s="14" t="s">
        <v>17</v>
      </c>
      <c r="B59" s="16" t="s">
        <v>27</v>
      </c>
      <c r="C59" s="15">
        <v>13</v>
      </c>
      <c r="D59" s="15" t="s">
        <v>57</v>
      </c>
      <c r="E59" s="15">
        <v>500</v>
      </c>
      <c r="F59" s="34">
        <f t="shared" si="14"/>
        <v>0</v>
      </c>
      <c r="G59" s="34">
        <f t="shared" si="14"/>
        <v>0</v>
      </c>
      <c r="H59" s="34">
        <f>SUM(H60)</f>
        <v>0</v>
      </c>
    </row>
    <row r="60" spans="1:8" ht="15.75" hidden="1" customHeight="1" thickBot="1" x14ac:dyDescent="0.3">
      <c r="A60" s="14" t="s">
        <v>18</v>
      </c>
      <c r="B60" s="16" t="s">
        <v>27</v>
      </c>
      <c r="C60" s="15">
        <v>13</v>
      </c>
      <c r="D60" s="15" t="s">
        <v>57</v>
      </c>
      <c r="E60" s="15">
        <v>540</v>
      </c>
      <c r="F60" s="34">
        <v>0</v>
      </c>
      <c r="G60" s="34">
        <v>0</v>
      </c>
      <c r="H60" s="34">
        <v>0</v>
      </c>
    </row>
    <row r="61" spans="1:8" ht="16.5" thickBot="1" x14ac:dyDescent="0.3">
      <c r="A61" s="24" t="s">
        <v>39</v>
      </c>
      <c r="B61" s="25" t="s">
        <v>31</v>
      </c>
      <c r="C61" s="15"/>
      <c r="D61" s="15"/>
      <c r="E61" s="15"/>
      <c r="F61" s="39">
        <f t="shared" ref="F61:G64" si="15">SUM(F62)</f>
        <v>157.9</v>
      </c>
      <c r="G61" s="39">
        <f t="shared" si="15"/>
        <v>173</v>
      </c>
      <c r="H61" s="39">
        <f>SUM(H62)</f>
        <v>179.2</v>
      </c>
    </row>
    <row r="62" spans="1:8" ht="16.5" thickBot="1" x14ac:dyDescent="0.3">
      <c r="A62" s="11" t="s">
        <v>73</v>
      </c>
      <c r="B62" s="12" t="s">
        <v>31</v>
      </c>
      <c r="C62" s="12" t="s">
        <v>32</v>
      </c>
      <c r="D62" s="13"/>
      <c r="E62" s="13"/>
      <c r="F62" s="33">
        <f t="shared" si="15"/>
        <v>157.9</v>
      </c>
      <c r="G62" s="33">
        <f t="shared" si="15"/>
        <v>173</v>
      </c>
      <c r="H62" s="33">
        <f>SUM(H63)</f>
        <v>179.2</v>
      </c>
    </row>
    <row r="63" spans="1:8" ht="16.5" thickBot="1" x14ac:dyDescent="0.3">
      <c r="A63" s="14" t="s">
        <v>74</v>
      </c>
      <c r="B63" s="16" t="s">
        <v>31</v>
      </c>
      <c r="C63" s="16" t="s">
        <v>32</v>
      </c>
      <c r="D63" s="15" t="s">
        <v>50</v>
      </c>
      <c r="E63" s="15"/>
      <c r="F63" s="34">
        <f t="shared" si="15"/>
        <v>157.9</v>
      </c>
      <c r="G63" s="34">
        <f t="shared" si="15"/>
        <v>173</v>
      </c>
      <c r="H63" s="34">
        <f>SUM(H64)</f>
        <v>179.2</v>
      </c>
    </row>
    <row r="64" spans="1:8" ht="48" thickBot="1" x14ac:dyDescent="0.3">
      <c r="A64" s="14" t="s">
        <v>63</v>
      </c>
      <c r="B64" s="16" t="s">
        <v>31</v>
      </c>
      <c r="C64" s="16" t="s">
        <v>32</v>
      </c>
      <c r="D64" s="15" t="s">
        <v>51</v>
      </c>
      <c r="E64" s="15"/>
      <c r="F64" s="34">
        <f t="shared" si="15"/>
        <v>157.9</v>
      </c>
      <c r="G64" s="34">
        <f t="shared" si="15"/>
        <v>173</v>
      </c>
      <c r="H64" s="34">
        <f>SUM(H65)</f>
        <v>179.2</v>
      </c>
    </row>
    <row r="65" spans="1:8" ht="46.5" customHeight="1" thickBot="1" x14ac:dyDescent="0.3">
      <c r="A65" s="17" t="s">
        <v>118</v>
      </c>
      <c r="B65" s="16" t="s">
        <v>31</v>
      </c>
      <c r="C65" s="16" t="s">
        <v>32</v>
      </c>
      <c r="D65" s="15" t="s">
        <v>52</v>
      </c>
      <c r="E65" s="15"/>
      <c r="F65" s="34">
        <f t="shared" ref="F65:G65" si="16">SUM(F66+F68)</f>
        <v>157.9</v>
      </c>
      <c r="G65" s="34">
        <f t="shared" si="16"/>
        <v>173</v>
      </c>
      <c r="H65" s="34">
        <f>SUM(H66+H68)</f>
        <v>179.2</v>
      </c>
    </row>
    <row r="66" spans="1:8" ht="79.5" thickBot="1" x14ac:dyDescent="0.3">
      <c r="A66" s="14" t="s">
        <v>33</v>
      </c>
      <c r="B66" s="16" t="s">
        <v>31</v>
      </c>
      <c r="C66" s="16" t="s">
        <v>32</v>
      </c>
      <c r="D66" s="15" t="s">
        <v>52</v>
      </c>
      <c r="E66" s="15">
        <v>100</v>
      </c>
      <c r="F66" s="34">
        <f t="shared" ref="F66:G66" si="17">SUM(F67)</f>
        <v>144.1</v>
      </c>
      <c r="G66" s="34">
        <f t="shared" si="17"/>
        <v>144.1</v>
      </c>
      <c r="H66" s="34">
        <f>SUM(H67)</f>
        <v>144.1</v>
      </c>
    </row>
    <row r="67" spans="1:8" ht="32.25" thickBot="1" x14ac:dyDescent="0.3">
      <c r="A67" s="14" t="s">
        <v>80</v>
      </c>
      <c r="B67" s="16" t="s">
        <v>31</v>
      </c>
      <c r="C67" s="16" t="s">
        <v>32</v>
      </c>
      <c r="D67" s="15" t="s">
        <v>52</v>
      </c>
      <c r="E67" s="15">
        <v>120</v>
      </c>
      <c r="F67" s="34">
        <v>144.1</v>
      </c>
      <c r="G67" s="34">
        <v>144.1</v>
      </c>
      <c r="H67" s="34">
        <v>144.1</v>
      </c>
    </row>
    <row r="68" spans="1:8" ht="32.25" thickBot="1" x14ac:dyDescent="0.3">
      <c r="A68" s="14" t="s">
        <v>5</v>
      </c>
      <c r="B68" s="16" t="s">
        <v>31</v>
      </c>
      <c r="C68" s="16" t="s">
        <v>32</v>
      </c>
      <c r="D68" s="15" t="s">
        <v>52</v>
      </c>
      <c r="E68" s="15">
        <v>200</v>
      </c>
      <c r="F68" s="34">
        <f t="shared" ref="F68:G68" si="18">SUM(F69)</f>
        <v>13.8</v>
      </c>
      <c r="G68" s="34">
        <f t="shared" si="18"/>
        <v>28.9</v>
      </c>
      <c r="H68" s="34">
        <f>SUM(H69)</f>
        <v>35.1</v>
      </c>
    </row>
    <row r="69" spans="1:8" ht="48" thickBot="1" x14ac:dyDescent="0.3">
      <c r="A69" s="14" t="s">
        <v>6</v>
      </c>
      <c r="B69" s="16" t="s">
        <v>31</v>
      </c>
      <c r="C69" s="16" t="s">
        <v>32</v>
      </c>
      <c r="D69" s="15" t="s">
        <v>52</v>
      </c>
      <c r="E69" s="15">
        <v>240</v>
      </c>
      <c r="F69" s="34">
        <v>13.8</v>
      </c>
      <c r="G69" s="34">
        <v>28.9</v>
      </c>
      <c r="H69" s="34">
        <v>35.1</v>
      </c>
    </row>
    <row r="70" spans="1:8" ht="16.5" thickBot="1" x14ac:dyDescent="0.3">
      <c r="A70" s="24" t="s">
        <v>60</v>
      </c>
      <c r="B70" s="25" t="s">
        <v>28</v>
      </c>
      <c r="C70" s="25"/>
      <c r="D70" s="26"/>
      <c r="E70" s="26"/>
      <c r="F70" s="39">
        <f>SUM(+F71+F109)</f>
        <v>3914.1</v>
      </c>
      <c r="G70" s="39">
        <f t="shared" ref="G70:H70" si="19">SUM(+G71)</f>
        <v>1017.9</v>
      </c>
      <c r="H70" s="39">
        <f t="shared" si="19"/>
        <v>1010</v>
      </c>
    </row>
    <row r="71" spans="1:8" ht="16.5" thickBot="1" x14ac:dyDescent="0.3">
      <c r="A71" s="30" t="s">
        <v>94</v>
      </c>
      <c r="B71" s="12" t="s">
        <v>28</v>
      </c>
      <c r="C71" s="12" t="s">
        <v>61</v>
      </c>
      <c r="D71" s="13"/>
      <c r="E71" s="13"/>
      <c r="F71" s="33">
        <f>F72</f>
        <v>3864.1</v>
      </c>
      <c r="G71" s="33">
        <f>G72+G105</f>
        <v>1017.9</v>
      </c>
      <c r="H71" s="33">
        <f>H72+H105</f>
        <v>1010</v>
      </c>
    </row>
    <row r="72" spans="1:8" ht="61.5" customHeight="1" thickBot="1" x14ac:dyDescent="0.3">
      <c r="A72" s="23" t="s">
        <v>160</v>
      </c>
      <c r="B72" s="12" t="s">
        <v>28</v>
      </c>
      <c r="C72" s="12" t="s">
        <v>61</v>
      </c>
      <c r="D72" s="15" t="s">
        <v>99</v>
      </c>
      <c r="E72" s="13"/>
      <c r="F72" s="33">
        <f>F73+F77+F91+F95+F84+F102+F88</f>
        <v>3864.1</v>
      </c>
      <c r="G72" s="33">
        <f t="shared" ref="G72:H72" si="20">G73+G77+G91+G95+G84+G102+G88</f>
        <v>1017.9</v>
      </c>
      <c r="H72" s="33">
        <f t="shared" si="20"/>
        <v>1010</v>
      </c>
    </row>
    <row r="73" spans="1:8" ht="47.25" customHeight="1" thickBot="1" x14ac:dyDescent="0.3">
      <c r="A73" s="23" t="s">
        <v>155</v>
      </c>
      <c r="B73" s="12" t="s">
        <v>28</v>
      </c>
      <c r="C73" s="12" t="s">
        <v>61</v>
      </c>
      <c r="D73" s="15" t="s">
        <v>100</v>
      </c>
      <c r="E73" s="13"/>
      <c r="F73" s="33">
        <f>F74</f>
        <v>276.10000000000002</v>
      </c>
      <c r="G73" s="33">
        <f t="shared" ref="G73:H74" si="21">G74</f>
        <v>404</v>
      </c>
      <c r="H73" s="33">
        <f t="shared" si="21"/>
        <v>402</v>
      </c>
    </row>
    <row r="74" spans="1:8" ht="16.5" thickBot="1" x14ac:dyDescent="0.3">
      <c r="A74" s="23" t="s">
        <v>102</v>
      </c>
      <c r="B74" s="12" t="s">
        <v>28</v>
      </c>
      <c r="C74" s="12" t="s">
        <v>61</v>
      </c>
      <c r="D74" s="15" t="s">
        <v>101</v>
      </c>
      <c r="E74" s="13"/>
      <c r="F74" s="33">
        <f>F75</f>
        <v>276.10000000000002</v>
      </c>
      <c r="G74" s="33">
        <f t="shared" si="21"/>
        <v>404</v>
      </c>
      <c r="H74" s="33">
        <f t="shared" si="21"/>
        <v>402</v>
      </c>
    </row>
    <row r="75" spans="1:8" ht="32.25" thickBot="1" x14ac:dyDescent="0.3">
      <c r="A75" s="14" t="s">
        <v>5</v>
      </c>
      <c r="B75" s="12" t="s">
        <v>28</v>
      </c>
      <c r="C75" s="12" t="s">
        <v>61</v>
      </c>
      <c r="D75" s="15" t="s">
        <v>101</v>
      </c>
      <c r="E75" s="13">
        <v>200</v>
      </c>
      <c r="F75" s="33">
        <f>F76</f>
        <v>276.10000000000002</v>
      </c>
      <c r="G75" s="33">
        <f t="shared" ref="G75:H75" si="22">G76</f>
        <v>404</v>
      </c>
      <c r="H75" s="33">
        <f t="shared" si="22"/>
        <v>402</v>
      </c>
    </row>
    <row r="76" spans="1:8" ht="30" customHeight="1" thickBot="1" x14ac:dyDescent="0.3">
      <c r="A76" s="14" t="s">
        <v>6</v>
      </c>
      <c r="B76" s="12" t="s">
        <v>28</v>
      </c>
      <c r="C76" s="12" t="s">
        <v>61</v>
      </c>
      <c r="D76" s="15" t="s">
        <v>101</v>
      </c>
      <c r="E76" s="13">
        <v>240</v>
      </c>
      <c r="F76" s="33">
        <v>276.10000000000002</v>
      </c>
      <c r="G76" s="33">
        <v>404</v>
      </c>
      <c r="H76" s="33">
        <v>402</v>
      </c>
    </row>
    <row r="77" spans="1:8" ht="30" customHeight="1" thickBot="1" x14ac:dyDescent="0.3">
      <c r="A77" s="14" t="s">
        <v>103</v>
      </c>
      <c r="B77" s="12" t="s">
        <v>28</v>
      </c>
      <c r="C77" s="12" t="s">
        <v>61</v>
      </c>
      <c r="D77" s="15" t="s">
        <v>104</v>
      </c>
      <c r="E77" s="13"/>
      <c r="F77" s="33">
        <f>F78+F81</f>
        <v>3538</v>
      </c>
      <c r="G77" s="33">
        <f t="shared" ref="G77:H77" si="23">G78</f>
        <v>596</v>
      </c>
      <c r="H77" s="33">
        <f t="shared" si="23"/>
        <v>598</v>
      </c>
    </row>
    <row r="78" spans="1:8" ht="30" customHeight="1" thickBot="1" x14ac:dyDescent="0.3">
      <c r="A78" s="23" t="s">
        <v>102</v>
      </c>
      <c r="B78" s="12" t="s">
        <v>28</v>
      </c>
      <c r="C78" s="12" t="s">
        <v>61</v>
      </c>
      <c r="D78" s="15" t="s">
        <v>105</v>
      </c>
      <c r="E78" s="13"/>
      <c r="F78" s="33">
        <f>SUM(F79)</f>
        <v>592</v>
      </c>
      <c r="G78" s="33">
        <f t="shared" ref="G78:H78" si="24">G79</f>
        <v>596</v>
      </c>
      <c r="H78" s="33">
        <f t="shared" si="24"/>
        <v>598</v>
      </c>
    </row>
    <row r="79" spans="1:8" ht="30" customHeight="1" thickBot="1" x14ac:dyDescent="0.3">
      <c r="A79" s="14" t="s">
        <v>5</v>
      </c>
      <c r="B79" s="12" t="s">
        <v>28</v>
      </c>
      <c r="C79" s="12" t="s">
        <v>61</v>
      </c>
      <c r="D79" s="15" t="s">
        <v>105</v>
      </c>
      <c r="E79" s="13">
        <v>200</v>
      </c>
      <c r="F79" s="33">
        <f>F80</f>
        <v>592</v>
      </c>
      <c r="G79" s="33">
        <f t="shared" ref="G79:H79" si="25">G80</f>
        <v>596</v>
      </c>
      <c r="H79" s="33">
        <f t="shared" si="25"/>
        <v>598</v>
      </c>
    </row>
    <row r="80" spans="1:8" ht="30" customHeight="1" thickBot="1" x14ac:dyDescent="0.3">
      <c r="A80" s="14" t="s">
        <v>6</v>
      </c>
      <c r="B80" s="12" t="s">
        <v>28</v>
      </c>
      <c r="C80" s="12" t="s">
        <v>61</v>
      </c>
      <c r="D80" s="15" t="s">
        <v>105</v>
      </c>
      <c r="E80" s="13">
        <v>240</v>
      </c>
      <c r="F80" s="33">
        <v>592</v>
      </c>
      <c r="G80" s="33">
        <v>596</v>
      </c>
      <c r="H80" s="33">
        <v>598</v>
      </c>
    </row>
    <row r="81" spans="1:8" ht="66.75" customHeight="1" thickBot="1" x14ac:dyDescent="0.3">
      <c r="A81" s="43" t="s">
        <v>140</v>
      </c>
      <c r="B81" s="12" t="s">
        <v>28</v>
      </c>
      <c r="C81" s="12" t="s">
        <v>61</v>
      </c>
      <c r="D81" s="44" t="s">
        <v>141</v>
      </c>
      <c r="E81" s="13"/>
      <c r="F81" s="33">
        <f>SUM(F82)</f>
        <v>2946</v>
      </c>
      <c r="G81" s="33"/>
      <c r="H81" s="33"/>
    </row>
    <row r="82" spans="1:8" ht="33" customHeight="1" thickBot="1" x14ac:dyDescent="0.3">
      <c r="A82" s="14" t="s">
        <v>5</v>
      </c>
      <c r="B82" s="12" t="s">
        <v>28</v>
      </c>
      <c r="C82" s="12" t="s">
        <v>61</v>
      </c>
      <c r="D82" s="44" t="s">
        <v>141</v>
      </c>
      <c r="E82" s="13">
        <v>200</v>
      </c>
      <c r="F82" s="33">
        <f>SUM(F83)</f>
        <v>2946</v>
      </c>
      <c r="G82" s="33"/>
      <c r="H82" s="33"/>
    </row>
    <row r="83" spans="1:8" ht="30" customHeight="1" thickBot="1" x14ac:dyDescent="0.3">
      <c r="A83" s="14" t="s">
        <v>6</v>
      </c>
      <c r="B83" s="12" t="s">
        <v>28</v>
      </c>
      <c r="C83" s="12" t="s">
        <v>61</v>
      </c>
      <c r="D83" s="44" t="s">
        <v>141</v>
      </c>
      <c r="E83" s="13">
        <v>240</v>
      </c>
      <c r="F83" s="33">
        <v>2946</v>
      </c>
      <c r="G83" s="33"/>
      <c r="H83" s="33"/>
    </row>
    <row r="84" spans="1:8" ht="48.75" customHeight="1" thickBot="1" x14ac:dyDescent="0.3">
      <c r="A84" s="14" t="s">
        <v>106</v>
      </c>
      <c r="B84" s="12" t="s">
        <v>28</v>
      </c>
      <c r="C84" s="12" t="s">
        <v>61</v>
      </c>
      <c r="D84" s="15" t="s">
        <v>107</v>
      </c>
      <c r="E84" s="13"/>
      <c r="F84" s="33">
        <f>SUM(F85)</f>
        <v>0</v>
      </c>
      <c r="G84" s="33">
        <f t="shared" ref="G84:H84" si="26">SUM(G85)</f>
        <v>0</v>
      </c>
      <c r="H84" s="33">
        <f t="shared" si="26"/>
        <v>0</v>
      </c>
    </row>
    <row r="85" spans="1:8" ht="30" customHeight="1" thickBot="1" x14ac:dyDescent="0.3">
      <c r="A85" s="23" t="s">
        <v>102</v>
      </c>
      <c r="B85" s="12" t="s">
        <v>28</v>
      </c>
      <c r="C85" s="12" t="s">
        <v>61</v>
      </c>
      <c r="D85" s="15" t="s">
        <v>108</v>
      </c>
      <c r="E85" s="13"/>
      <c r="F85" s="33">
        <f>SUM(F86)</f>
        <v>0</v>
      </c>
      <c r="G85" s="33">
        <f t="shared" ref="G85:H85" si="27">SUM(G86)</f>
        <v>0</v>
      </c>
      <c r="H85" s="33">
        <f t="shared" si="27"/>
        <v>0</v>
      </c>
    </row>
    <row r="86" spans="1:8" ht="30" customHeight="1" thickBot="1" x14ac:dyDescent="0.3">
      <c r="A86" s="14" t="s">
        <v>5</v>
      </c>
      <c r="B86" s="12" t="s">
        <v>28</v>
      </c>
      <c r="C86" s="12" t="s">
        <v>61</v>
      </c>
      <c r="D86" s="15" t="s">
        <v>108</v>
      </c>
      <c r="E86" s="13">
        <v>200</v>
      </c>
      <c r="F86" s="33">
        <f>SUM(F87)</f>
        <v>0</v>
      </c>
      <c r="G86" s="33">
        <f t="shared" ref="G86:H86" si="28">SUM(G87)</f>
        <v>0</v>
      </c>
      <c r="H86" s="33">
        <f t="shared" si="28"/>
        <v>0</v>
      </c>
    </row>
    <row r="87" spans="1:8" ht="30" customHeight="1" thickBot="1" x14ac:dyDescent="0.3">
      <c r="A87" s="14" t="s">
        <v>6</v>
      </c>
      <c r="B87" s="12" t="s">
        <v>28</v>
      </c>
      <c r="C87" s="12" t="s">
        <v>61</v>
      </c>
      <c r="D87" s="15" t="s">
        <v>108</v>
      </c>
      <c r="E87" s="13">
        <v>240</v>
      </c>
      <c r="F87" s="33">
        <v>0</v>
      </c>
      <c r="G87" s="33">
        <v>0</v>
      </c>
      <c r="H87" s="33">
        <v>0</v>
      </c>
    </row>
    <row r="88" spans="1:8" ht="65.25" customHeight="1" thickBot="1" x14ac:dyDescent="0.3">
      <c r="A88" s="14" t="s">
        <v>156</v>
      </c>
      <c r="B88" s="12" t="s">
        <v>28</v>
      </c>
      <c r="C88" s="12" t="s">
        <v>61</v>
      </c>
      <c r="D88" s="15" t="s">
        <v>132</v>
      </c>
      <c r="E88" s="13"/>
      <c r="F88" s="33">
        <f t="shared" ref="F88:H88" si="29">SUM(F89)</f>
        <v>50</v>
      </c>
      <c r="G88" s="33">
        <f t="shared" si="29"/>
        <v>17.899999999999999</v>
      </c>
      <c r="H88" s="33">
        <f t="shared" si="29"/>
        <v>10</v>
      </c>
    </row>
    <row r="89" spans="1:8" ht="30" customHeight="1" thickBot="1" x14ac:dyDescent="0.3">
      <c r="A89" s="14" t="s">
        <v>5</v>
      </c>
      <c r="B89" s="12" t="s">
        <v>28</v>
      </c>
      <c r="C89" s="12" t="s">
        <v>61</v>
      </c>
      <c r="D89" s="15" t="s">
        <v>132</v>
      </c>
      <c r="E89" s="13">
        <v>200</v>
      </c>
      <c r="F89" s="33">
        <f>SUM(F90)</f>
        <v>50</v>
      </c>
      <c r="G89" s="33">
        <f t="shared" ref="G89:H89" si="30">SUM(G90)</f>
        <v>17.899999999999999</v>
      </c>
      <c r="H89" s="33">
        <f t="shared" si="30"/>
        <v>10</v>
      </c>
    </row>
    <row r="90" spans="1:8" ht="30" customHeight="1" thickBot="1" x14ac:dyDescent="0.3">
      <c r="A90" s="14" t="s">
        <v>6</v>
      </c>
      <c r="B90" s="12" t="s">
        <v>28</v>
      </c>
      <c r="C90" s="12" t="s">
        <v>61</v>
      </c>
      <c r="D90" s="15" t="s">
        <v>132</v>
      </c>
      <c r="E90" s="13">
        <v>240</v>
      </c>
      <c r="F90" s="33">
        <v>50</v>
      </c>
      <c r="G90" s="33">
        <v>17.899999999999999</v>
      </c>
      <c r="H90" s="33">
        <v>10</v>
      </c>
    </row>
    <row r="91" spans="1:8" ht="45.75" customHeight="1" thickBot="1" x14ac:dyDescent="0.3">
      <c r="A91" s="14" t="s">
        <v>110</v>
      </c>
      <c r="B91" s="12" t="s">
        <v>28</v>
      </c>
      <c r="C91" s="12" t="s">
        <v>61</v>
      </c>
      <c r="D91" s="15" t="s">
        <v>109</v>
      </c>
      <c r="E91" s="13"/>
      <c r="F91" s="33">
        <f>SUM(F92)</f>
        <v>0</v>
      </c>
      <c r="G91" s="33">
        <f t="shared" ref="G91:H91" si="31">SUM(G92)</f>
        <v>0</v>
      </c>
      <c r="H91" s="33">
        <f t="shared" si="31"/>
        <v>0</v>
      </c>
    </row>
    <row r="92" spans="1:8" ht="30" customHeight="1" thickBot="1" x14ac:dyDescent="0.3">
      <c r="A92" s="23" t="s">
        <v>102</v>
      </c>
      <c r="B92" s="12" t="s">
        <v>28</v>
      </c>
      <c r="C92" s="12" t="s">
        <v>61</v>
      </c>
      <c r="D92" s="15" t="s">
        <v>111</v>
      </c>
      <c r="E92" s="13"/>
      <c r="F92" s="33">
        <f>SUM(F93)</f>
        <v>0</v>
      </c>
      <c r="G92" s="33">
        <f t="shared" ref="G92:H92" si="32">SUM(G93)</f>
        <v>0</v>
      </c>
      <c r="H92" s="33">
        <f t="shared" si="32"/>
        <v>0</v>
      </c>
    </row>
    <row r="93" spans="1:8" ht="30" customHeight="1" thickBot="1" x14ac:dyDescent="0.3">
      <c r="A93" s="14" t="s">
        <v>5</v>
      </c>
      <c r="B93" s="12" t="s">
        <v>28</v>
      </c>
      <c r="C93" s="12" t="s">
        <v>61</v>
      </c>
      <c r="D93" s="15" t="s">
        <v>111</v>
      </c>
      <c r="E93" s="13">
        <v>200</v>
      </c>
      <c r="F93" s="33">
        <f>SUM(F94)</f>
        <v>0</v>
      </c>
      <c r="G93" s="33">
        <f t="shared" ref="G93:H93" si="33">SUM(G94)</f>
        <v>0</v>
      </c>
      <c r="H93" s="33">
        <f t="shared" si="33"/>
        <v>0</v>
      </c>
    </row>
    <row r="94" spans="1:8" ht="30" customHeight="1" thickBot="1" x14ac:dyDescent="0.3">
      <c r="A94" s="14" t="s">
        <v>6</v>
      </c>
      <c r="B94" s="12" t="s">
        <v>28</v>
      </c>
      <c r="C94" s="12" t="s">
        <v>61</v>
      </c>
      <c r="D94" s="15" t="s">
        <v>111</v>
      </c>
      <c r="E94" s="13">
        <v>240</v>
      </c>
      <c r="F94" s="33">
        <v>0</v>
      </c>
      <c r="G94" s="33">
        <v>0</v>
      </c>
      <c r="H94" s="33">
        <v>0</v>
      </c>
    </row>
    <row r="95" spans="1:8" ht="49.5" hidden="1" customHeight="1" thickBot="1" x14ac:dyDescent="0.3">
      <c r="A95" s="14" t="s">
        <v>113</v>
      </c>
      <c r="B95" s="12" t="s">
        <v>28</v>
      </c>
      <c r="C95" s="12" t="s">
        <v>61</v>
      </c>
      <c r="D95" s="15" t="s">
        <v>112</v>
      </c>
      <c r="E95" s="13"/>
      <c r="F95" s="33">
        <f>SUM(F96)</f>
        <v>0</v>
      </c>
      <c r="G95" s="33">
        <f t="shared" ref="G95:H95" si="34">SUM(G96)</f>
        <v>0</v>
      </c>
      <c r="H95" s="33">
        <f t="shared" si="34"/>
        <v>0</v>
      </c>
    </row>
    <row r="96" spans="1:8" ht="30" hidden="1" customHeight="1" thickBot="1" x14ac:dyDescent="0.3">
      <c r="A96" s="23" t="s">
        <v>102</v>
      </c>
      <c r="B96" s="12" t="s">
        <v>28</v>
      </c>
      <c r="C96" s="12" t="s">
        <v>61</v>
      </c>
      <c r="D96" s="15" t="s">
        <v>114</v>
      </c>
      <c r="E96" s="13"/>
      <c r="F96" s="33">
        <f>SUM(F97)</f>
        <v>0</v>
      </c>
      <c r="G96" s="33">
        <f t="shared" ref="G96:H96" si="35">SUM(G97)</f>
        <v>0</v>
      </c>
      <c r="H96" s="33">
        <f t="shared" si="35"/>
        <v>0</v>
      </c>
    </row>
    <row r="97" spans="1:8" ht="30" hidden="1" customHeight="1" thickBot="1" x14ac:dyDescent="0.3">
      <c r="A97" s="14" t="s">
        <v>5</v>
      </c>
      <c r="B97" s="12" t="s">
        <v>28</v>
      </c>
      <c r="C97" s="12" t="s">
        <v>61</v>
      </c>
      <c r="D97" s="15" t="s">
        <v>114</v>
      </c>
      <c r="E97" s="13">
        <v>200</v>
      </c>
      <c r="F97" s="33">
        <f>SUM(F98)</f>
        <v>0</v>
      </c>
      <c r="G97" s="33">
        <f>SUM(G98)</f>
        <v>0</v>
      </c>
      <c r="H97" s="33">
        <f>SUM(H98)</f>
        <v>0</v>
      </c>
    </row>
    <row r="98" spans="1:8" ht="30" hidden="1" customHeight="1" thickBot="1" x14ac:dyDescent="0.3">
      <c r="A98" s="14" t="s">
        <v>6</v>
      </c>
      <c r="B98" s="12" t="s">
        <v>28</v>
      </c>
      <c r="C98" s="12" t="s">
        <v>61</v>
      </c>
      <c r="D98" s="15" t="s">
        <v>114</v>
      </c>
      <c r="E98" s="13">
        <v>240</v>
      </c>
      <c r="F98" s="33">
        <v>0</v>
      </c>
      <c r="G98" s="33">
        <v>0</v>
      </c>
      <c r="H98" s="33">
        <v>0</v>
      </c>
    </row>
    <row r="99" spans="1:8" ht="48" hidden="1" thickBot="1" x14ac:dyDescent="0.3">
      <c r="A99" s="17" t="s">
        <v>96</v>
      </c>
      <c r="B99" s="16" t="s">
        <v>28</v>
      </c>
      <c r="C99" s="16" t="s">
        <v>61</v>
      </c>
      <c r="D99" s="15" t="s">
        <v>97</v>
      </c>
      <c r="E99" s="15"/>
      <c r="F99" s="34">
        <f>SUM(F100)</f>
        <v>0</v>
      </c>
      <c r="G99" s="34">
        <f t="shared" ref="G99:H100" si="36">SUM(G100)</f>
        <v>0</v>
      </c>
      <c r="H99" s="34">
        <f t="shared" si="36"/>
        <v>0</v>
      </c>
    </row>
    <row r="100" spans="1:8" ht="32.25" hidden="1" thickBot="1" x14ac:dyDescent="0.3">
      <c r="A100" s="17" t="s">
        <v>5</v>
      </c>
      <c r="B100" s="16" t="s">
        <v>28</v>
      </c>
      <c r="C100" s="16" t="s">
        <v>61</v>
      </c>
      <c r="D100" s="15" t="s">
        <v>97</v>
      </c>
      <c r="E100" s="15">
        <v>200</v>
      </c>
      <c r="F100" s="34">
        <f>SUM(F101)</f>
        <v>0</v>
      </c>
      <c r="G100" s="34">
        <f t="shared" si="36"/>
        <v>0</v>
      </c>
      <c r="H100" s="34">
        <f t="shared" si="36"/>
        <v>0</v>
      </c>
    </row>
    <row r="101" spans="1:8" ht="48" hidden="1" thickBot="1" x14ac:dyDescent="0.3">
      <c r="A101" s="14" t="s">
        <v>6</v>
      </c>
      <c r="B101" s="16" t="s">
        <v>28</v>
      </c>
      <c r="C101" s="16" t="s">
        <v>61</v>
      </c>
      <c r="D101" s="15" t="s">
        <v>97</v>
      </c>
      <c r="E101" s="15">
        <v>240</v>
      </c>
      <c r="F101" s="34"/>
      <c r="G101" s="34"/>
      <c r="H101" s="34"/>
    </row>
    <row r="102" spans="1:8" ht="63.75" hidden="1" thickBot="1" x14ac:dyDescent="0.3">
      <c r="A102" s="43" t="s">
        <v>140</v>
      </c>
      <c r="B102" s="16" t="s">
        <v>28</v>
      </c>
      <c r="C102" s="16" t="s">
        <v>61</v>
      </c>
      <c r="D102" s="44" t="s">
        <v>141</v>
      </c>
      <c r="E102" s="15"/>
      <c r="F102" s="34">
        <f t="shared" ref="F102:H103" si="37">SUM(F103)</f>
        <v>0</v>
      </c>
      <c r="G102" s="34">
        <f t="shared" si="37"/>
        <v>0</v>
      </c>
      <c r="H102" s="34">
        <f t="shared" si="37"/>
        <v>0</v>
      </c>
    </row>
    <row r="103" spans="1:8" ht="32.25" hidden="1" thickBot="1" x14ac:dyDescent="0.3">
      <c r="A103" s="14" t="s">
        <v>5</v>
      </c>
      <c r="B103" s="16" t="s">
        <v>28</v>
      </c>
      <c r="C103" s="16" t="s">
        <v>61</v>
      </c>
      <c r="D103" s="44" t="s">
        <v>141</v>
      </c>
      <c r="E103" s="15">
        <v>200</v>
      </c>
      <c r="F103" s="34">
        <f t="shared" si="37"/>
        <v>0</v>
      </c>
      <c r="G103" s="34">
        <f t="shared" si="37"/>
        <v>0</v>
      </c>
      <c r="H103" s="34">
        <f t="shared" si="37"/>
        <v>0</v>
      </c>
    </row>
    <row r="104" spans="1:8" ht="48" hidden="1" thickBot="1" x14ac:dyDescent="0.3">
      <c r="A104" s="14" t="s">
        <v>6</v>
      </c>
      <c r="B104" s="16" t="s">
        <v>28</v>
      </c>
      <c r="C104" s="16" t="s">
        <v>61</v>
      </c>
      <c r="D104" s="44" t="s">
        <v>141</v>
      </c>
      <c r="E104" s="15">
        <v>240</v>
      </c>
      <c r="F104" s="34">
        <v>0</v>
      </c>
      <c r="G104" s="34">
        <v>0</v>
      </c>
      <c r="H104" s="34">
        <v>0</v>
      </c>
    </row>
    <row r="105" spans="1:8" ht="16.5" thickBot="1" x14ac:dyDescent="0.3">
      <c r="A105" s="14" t="s">
        <v>133</v>
      </c>
      <c r="B105" s="16" t="s">
        <v>28</v>
      </c>
      <c r="C105" s="16" t="s">
        <v>61</v>
      </c>
      <c r="D105" s="46" t="s">
        <v>134</v>
      </c>
      <c r="E105" s="15"/>
      <c r="F105" s="34">
        <f>SUM(F106)</f>
        <v>0</v>
      </c>
      <c r="G105" s="34">
        <f t="shared" ref="G105:H105" si="38">SUM(G106)</f>
        <v>0</v>
      </c>
      <c r="H105" s="34">
        <f t="shared" si="38"/>
        <v>0</v>
      </c>
    </row>
    <row r="106" spans="1:8" ht="48" thickBot="1" x14ac:dyDescent="0.3">
      <c r="A106" s="14" t="s">
        <v>96</v>
      </c>
      <c r="B106" s="16" t="s">
        <v>28</v>
      </c>
      <c r="C106" s="16" t="s">
        <v>61</v>
      </c>
      <c r="D106" s="46" t="s">
        <v>97</v>
      </c>
      <c r="E106" s="15"/>
      <c r="F106" s="34">
        <f t="shared" ref="F106:H106" si="39">SUM(F107)</f>
        <v>0</v>
      </c>
      <c r="G106" s="34">
        <f t="shared" si="39"/>
        <v>0</v>
      </c>
      <c r="H106" s="34">
        <f t="shared" si="39"/>
        <v>0</v>
      </c>
    </row>
    <row r="107" spans="1:8" ht="32.25" thickBot="1" x14ac:dyDescent="0.3">
      <c r="A107" s="17" t="s">
        <v>5</v>
      </c>
      <c r="B107" s="16" t="s">
        <v>28</v>
      </c>
      <c r="C107" s="16" t="s">
        <v>61</v>
      </c>
      <c r="D107" s="46" t="s">
        <v>97</v>
      </c>
      <c r="E107" s="15">
        <v>200</v>
      </c>
      <c r="F107" s="34">
        <f>SUM(F108)</f>
        <v>0</v>
      </c>
      <c r="G107" s="34">
        <f>SUM(G108)</f>
        <v>0</v>
      </c>
      <c r="H107" s="34">
        <f>SUM(H108)</f>
        <v>0</v>
      </c>
    </row>
    <row r="108" spans="1:8" ht="36.75" customHeight="1" thickBot="1" x14ac:dyDescent="0.3">
      <c r="A108" s="17" t="s">
        <v>6</v>
      </c>
      <c r="B108" s="16" t="s">
        <v>28</v>
      </c>
      <c r="C108" s="16" t="s">
        <v>61</v>
      </c>
      <c r="D108" s="46" t="s">
        <v>97</v>
      </c>
      <c r="E108" s="15">
        <v>240</v>
      </c>
      <c r="F108" s="34"/>
      <c r="G108" s="34">
        <v>0</v>
      </c>
      <c r="H108" s="34">
        <v>0</v>
      </c>
    </row>
    <row r="109" spans="1:8" ht="36.75" customHeight="1" thickBot="1" x14ac:dyDescent="0.3">
      <c r="A109" s="17" t="s">
        <v>152</v>
      </c>
      <c r="B109" s="16" t="s">
        <v>28</v>
      </c>
      <c r="C109" s="16" t="s">
        <v>148</v>
      </c>
      <c r="D109" s="46" t="s">
        <v>149</v>
      </c>
      <c r="E109" s="15"/>
      <c r="F109" s="34">
        <f>SUM(F110)</f>
        <v>50</v>
      </c>
      <c r="G109" s="34"/>
      <c r="H109" s="34"/>
    </row>
    <row r="110" spans="1:8" ht="36.75" customHeight="1" thickBot="1" x14ac:dyDescent="0.3">
      <c r="A110" s="17" t="s">
        <v>151</v>
      </c>
      <c r="B110" s="16" t="s">
        <v>28</v>
      </c>
      <c r="C110" s="16" t="s">
        <v>148</v>
      </c>
      <c r="D110" s="46" t="s">
        <v>150</v>
      </c>
      <c r="E110" s="15"/>
      <c r="F110" s="34">
        <f>SUM(F111)</f>
        <v>50</v>
      </c>
      <c r="G110" s="34"/>
      <c r="H110" s="34"/>
    </row>
    <row r="111" spans="1:8" ht="36.75" customHeight="1" thickBot="1" x14ac:dyDescent="0.3">
      <c r="A111" s="17" t="s">
        <v>5</v>
      </c>
      <c r="B111" s="16" t="s">
        <v>28</v>
      </c>
      <c r="C111" s="16" t="s">
        <v>148</v>
      </c>
      <c r="D111" s="46" t="s">
        <v>150</v>
      </c>
      <c r="E111" s="15">
        <v>200</v>
      </c>
      <c r="F111" s="34">
        <f>SUM(F112)</f>
        <v>50</v>
      </c>
      <c r="G111" s="34"/>
      <c r="H111" s="34"/>
    </row>
    <row r="112" spans="1:8" ht="36.75" customHeight="1" thickBot="1" x14ac:dyDescent="0.3">
      <c r="A112" s="17" t="s">
        <v>6</v>
      </c>
      <c r="B112" s="16" t="s">
        <v>28</v>
      </c>
      <c r="C112" s="16" t="s">
        <v>148</v>
      </c>
      <c r="D112" s="46" t="s">
        <v>150</v>
      </c>
      <c r="E112" s="15">
        <v>240</v>
      </c>
      <c r="F112" s="34">
        <v>50</v>
      </c>
      <c r="G112" s="34"/>
      <c r="H112" s="34"/>
    </row>
    <row r="113" spans="1:8" ht="16.5" thickBot="1" x14ac:dyDescent="0.3">
      <c r="A113" s="24" t="s">
        <v>13</v>
      </c>
      <c r="B113" s="25" t="s">
        <v>29</v>
      </c>
      <c r="C113" s="16"/>
      <c r="D113" s="15"/>
      <c r="E113" s="15"/>
      <c r="F113" s="39">
        <f>SUM(F118+F136+F114)</f>
        <v>1110</v>
      </c>
      <c r="G113" s="39">
        <f>SUM(G118+G136+G114)</f>
        <v>1002.9</v>
      </c>
      <c r="H113" s="47">
        <f>SUM(H118+H136+H114)</f>
        <v>1060.7</v>
      </c>
    </row>
    <row r="114" spans="1:8" ht="48" hidden="1" thickBot="1" x14ac:dyDescent="0.3">
      <c r="A114" s="17" t="s">
        <v>119</v>
      </c>
      <c r="B114" s="16" t="s">
        <v>29</v>
      </c>
      <c r="C114" s="16" t="s">
        <v>27</v>
      </c>
      <c r="D114" s="15" t="s">
        <v>120</v>
      </c>
      <c r="E114" s="15"/>
      <c r="F114" s="34">
        <f>SUM(F115)</f>
        <v>0</v>
      </c>
      <c r="G114" s="34">
        <f t="shared" ref="G114:H114" si="40">SUM(G115)</f>
        <v>0</v>
      </c>
      <c r="H114" s="34">
        <f t="shared" si="40"/>
        <v>0</v>
      </c>
    </row>
    <row r="115" spans="1:8" ht="16.5" hidden="1" thickBot="1" x14ac:dyDescent="0.3">
      <c r="A115" s="17" t="s">
        <v>121</v>
      </c>
      <c r="B115" s="16" t="s">
        <v>29</v>
      </c>
      <c r="C115" s="16" t="s">
        <v>27</v>
      </c>
      <c r="D115" s="15" t="s">
        <v>122</v>
      </c>
      <c r="E115" s="15"/>
      <c r="F115" s="34">
        <f>SUM(F116)</f>
        <v>0</v>
      </c>
      <c r="G115" s="34">
        <f t="shared" ref="G115:H115" si="41">SUM(G116)</f>
        <v>0</v>
      </c>
      <c r="H115" s="34">
        <f t="shared" si="41"/>
        <v>0</v>
      </c>
    </row>
    <row r="116" spans="1:8" ht="32.25" hidden="1" thickBot="1" x14ac:dyDescent="0.3">
      <c r="A116" s="17" t="s">
        <v>5</v>
      </c>
      <c r="B116" s="16" t="s">
        <v>29</v>
      </c>
      <c r="C116" s="16" t="s">
        <v>27</v>
      </c>
      <c r="D116" s="15" t="s">
        <v>122</v>
      </c>
      <c r="E116" s="15">
        <v>200</v>
      </c>
      <c r="F116" s="34">
        <f>SUM(F117)</f>
        <v>0</v>
      </c>
      <c r="G116" s="34">
        <f t="shared" ref="G116:H116" si="42">SUM(G117)</f>
        <v>0</v>
      </c>
      <c r="H116" s="34">
        <f t="shared" si="42"/>
        <v>0</v>
      </c>
    </row>
    <row r="117" spans="1:8" ht="36" hidden="1" customHeight="1" thickBot="1" x14ac:dyDescent="0.3">
      <c r="A117" s="17" t="s">
        <v>6</v>
      </c>
      <c r="B117" s="16" t="s">
        <v>29</v>
      </c>
      <c r="C117" s="16" t="s">
        <v>27</v>
      </c>
      <c r="D117" s="15" t="s">
        <v>122</v>
      </c>
      <c r="E117" s="15">
        <v>240</v>
      </c>
      <c r="F117" s="34">
        <v>0</v>
      </c>
      <c r="G117" s="34">
        <v>0</v>
      </c>
      <c r="H117" s="34">
        <v>0</v>
      </c>
    </row>
    <row r="118" spans="1:8" ht="16.5" thickBot="1" x14ac:dyDescent="0.3">
      <c r="A118" s="17" t="s">
        <v>89</v>
      </c>
      <c r="B118" s="16" t="s">
        <v>29</v>
      </c>
      <c r="C118" s="16" t="s">
        <v>31</v>
      </c>
      <c r="D118" s="15"/>
      <c r="E118" s="15"/>
      <c r="F118" s="34">
        <f>F119+F133</f>
        <v>205</v>
      </c>
      <c r="G118" s="34">
        <f t="shared" ref="G118:H118" si="43">G119+G133</f>
        <v>105</v>
      </c>
      <c r="H118" s="34">
        <f t="shared" si="43"/>
        <v>155</v>
      </c>
    </row>
    <row r="119" spans="1:8" ht="48" hidden="1" thickBot="1" x14ac:dyDescent="0.3">
      <c r="A119" s="17" t="s">
        <v>123</v>
      </c>
      <c r="B119" s="16" t="s">
        <v>29</v>
      </c>
      <c r="C119" s="16" t="s">
        <v>31</v>
      </c>
      <c r="D119" s="15" t="s">
        <v>124</v>
      </c>
      <c r="E119" s="15"/>
      <c r="F119" s="34">
        <f>F120+F128+F125</f>
        <v>0</v>
      </c>
      <c r="G119" s="34">
        <f t="shared" ref="G119:H119" si="44">G120+G128</f>
        <v>0</v>
      </c>
      <c r="H119" s="34">
        <f t="shared" si="44"/>
        <v>0</v>
      </c>
    </row>
    <row r="120" spans="1:8" ht="54.75" hidden="1" customHeight="1" thickBot="1" x14ac:dyDescent="0.3">
      <c r="A120" s="17" t="s">
        <v>125</v>
      </c>
      <c r="B120" s="16" t="s">
        <v>29</v>
      </c>
      <c r="C120" s="16" t="s">
        <v>31</v>
      </c>
      <c r="D120" s="15" t="s">
        <v>126</v>
      </c>
      <c r="E120" s="15"/>
      <c r="F120" s="34">
        <f>SUM(F121)</f>
        <v>0</v>
      </c>
      <c r="G120" s="34">
        <f t="shared" ref="G120:H120" si="45">SUM(G121)</f>
        <v>0</v>
      </c>
      <c r="H120" s="34">
        <f t="shared" si="45"/>
        <v>0</v>
      </c>
    </row>
    <row r="121" spans="1:8" ht="26.25" hidden="1" customHeight="1" thickBot="1" x14ac:dyDescent="0.3">
      <c r="A121" s="17" t="s">
        <v>127</v>
      </c>
      <c r="B121" s="16" t="s">
        <v>29</v>
      </c>
      <c r="C121" s="16" t="s">
        <v>31</v>
      </c>
      <c r="D121" s="15" t="s">
        <v>128</v>
      </c>
      <c r="E121" s="15"/>
      <c r="F121" s="34">
        <f>SUM(F122)</f>
        <v>0</v>
      </c>
      <c r="G121" s="34">
        <f t="shared" ref="G121:H121" si="46">SUM(G122)</f>
        <v>0</v>
      </c>
      <c r="H121" s="34">
        <f t="shared" si="46"/>
        <v>0</v>
      </c>
    </row>
    <row r="122" spans="1:8" ht="32.25" hidden="1" thickBot="1" x14ac:dyDescent="0.3">
      <c r="A122" s="17" t="s">
        <v>5</v>
      </c>
      <c r="B122" s="16" t="s">
        <v>29</v>
      </c>
      <c r="C122" s="16" t="s">
        <v>31</v>
      </c>
      <c r="D122" s="15" t="s">
        <v>128</v>
      </c>
      <c r="E122" s="15"/>
      <c r="F122" s="34">
        <f>SUM(F123)</f>
        <v>0</v>
      </c>
      <c r="G122" s="34">
        <f t="shared" ref="G122:H122" si="47">SUM(G123)</f>
        <v>0</v>
      </c>
      <c r="H122" s="34">
        <f t="shared" si="47"/>
        <v>0</v>
      </c>
    </row>
    <row r="123" spans="1:8" ht="32.25" hidden="1" thickBot="1" x14ac:dyDescent="0.3">
      <c r="A123" s="17" t="s">
        <v>5</v>
      </c>
      <c r="B123" s="16" t="s">
        <v>29</v>
      </c>
      <c r="C123" s="16" t="s">
        <v>31</v>
      </c>
      <c r="D123" s="15" t="s">
        <v>128</v>
      </c>
      <c r="E123" s="15">
        <v>200</v>
      </c>
      <c r="F123" s="34">
        <f>SUM(F124)</f>
        <v>0</v>
      </c>
      <c r="G123" s="34">
        <f t="shared" ref="G123:H123" si="48">SUM(G124)</f>
        <v>0</v>
      </c>
      <c r="H123" s="34">
        <f t="shared" si="48"/>
        <v>0</v>
      </c>
    </row>
    <row r="124" spans="1:8" ht="48" hidden="1" thickBot="1" x14ac:dyDescent="0.3">
      <c r="A124" s="17" t="s">
        <v>6</v>
      </c>
      <c r="B124" s="16" t="s">
        <v>29</v>
      </c>
      <c r="C124" s="16" t="s">
        <v>31</v>
      </c>
      <c r="D124" s="15" t="s">
        <v>128</v>
      </c>
      <c r="E124" s="15">
        <v>240</v>
      </c>
      <c r="F124" s="34">
        <v>0</v>
      </c>
      <c r="G124" s="34">
        <v>0</v>
      </c>
      <c r="H124" s="34">
        <v>0</v>
      </c>
    </row>
    <row r="125" spans="1:8" ht="16.5" hidden="1" thickBot="1" x14ac:dyDescent="0.3">
      <c r="A125" s="48" t="s">
        <v>143</v>
      </c>
      <c r="B125" s="16" t="s">
        <v>29</v>
      </c>
      <c r="C125" s="16" t="s">
        <v>31</v>
      </c>
      <c r="D125" s="15" t="s">
        <v>144</v>
      </c>
      <c r="E125" s="15"/>
      <c r="F125" s="34">
        <f>SUM(F126)</f>
        <v>0</v>
      </c>
      <c r="G125" s="34">
        <v>0</v>
      </c>
      <c r="H125" s="34">
        <v>0</v>
      </c>
    </row>
    <row r="126" spans="1:8" ht="32.25" hidden="1" thickBot="1" x14ac:dyDescent="0.3">
      <c r="A126" s="17" t="s">
        <v>5</v>
      </c>
      <c r="B126" s="16" t="s">
        <v>29</v>
      </c>
      <c r="C126" s="16" t="s">
        <v>31</v>
      </c>
      <c r="D126" s="15" t="s">
        <v>144</v>
      </c>
      <c r="E126" s="15">
        <v>200</v>
      </c>
      <c r="F126" s="34">
        <f>SUM(F127)</f>
        <v>0</v>
      </c>
      <c r="G126" s="34">
        <v>0</v>
      </c>
      <c r="H126" s="34">
        <v>0</v>
      </c>
    </row>
    <row r="127" spans="1:8" ht="48" hidden="1" thickBot="1" x14ac:dyDescent="0.3">
      <c r="A127" s="17" t="s">
        <v>6</v>
      </c>
      <c r="B127" s="16" t="s">
        <v>29</v>
      </c>
      <c r="C127" s="16" t="s">
        <v>31</v>
      </c>
      <c r="D127" s="15" t="s">
        <v>144</v>
      </c>
      <c r="E127" s="15">
        <v>240</v>
      </c>
      <c r="F127" s="34">
        <v>0</v>
      </c>
      <c r="G127" s="34">
        <v>0</v>
      </c>
      <c r="H127" s="34">
        <v>0</v>
      </c>
    </row>
    <row r="128" spans="1:8" ht="48" hidden="1" thickBot="1" x14ac:dyDescent="0.3">
      <c r="A128" s="17" t="s">
        <v>129</v>
      </c>
      <c r="B128" s="16" t="s">
        <v>29</v>
      </c>
      <c r="C128" s="16" t="s">
        <v>31</v>
      </c>
      <c r="D128" s="15" t="s">
        <v>130</v>
      </c>
      <c r="E128" s="15"/>
      <c r="F128" s="34">
        <v>0</v>
      </c>
      <c r="G128" s="34">
        <v>0</v>
      </c>
      <c r="H128" s="34">
        <v>0</v>
      </c>
    </row>
    <row r="129" spans="1:8" ht="16.5" hidden="1" thickBot="1" x14ac:dyDescent="0.3">
      <c r="A129" s="17" t="s">
        <v>127</v>
      </c>
      <c r="B129" s="16" t="s">
        <v>29</v>
      </c>
      <c r="C129" s="16" t="s">
        <v>31</v>
      </c>
      <c r="D129" s="15" t="s">
        <v>131</v>
      </c>
      <c r="E129" s="15"/>
      <c r="F129" s="34">
        <v>0</v>
      </c>
      <c r="G129" s="34">
        <v>0</v>
      </c>
      <c r="H129" s="34">
        <v>0</v>
      </c>
    </row>
    <row r="130" spans="1:8" ht="32.25" hidden="1" thickBot="1" x14ac:dyDescent="0.3">
      <c r="A130" s="17" t="s">
        <v>5</v>
      </c>
      <c r="B130" s="16" t="s">
        <v>29</v>
      </c>
      <c r="C130" s="16" t="s">
        <v>31</v>
      </c>
      <c r="D130" s="15" t="s">
        <v>131</v>
      </c>
      <c r="E130" s="15">
        <v>200</v>
      </c>
      <c r="F130" s="34">
        <v>0</v>
      </c>
      <c r="G130" s="34">
        <v>0</v>
      </c>
      <c r="H130" s="34">
        <v>0</v>
      </c>
    </row>
    <row r="131" spans="1:8" ht="36.75" hidden="1" customHeight="1" thickBot="1" x14ac:dyDescent="0.3">
      <c r="A131" s="17" t="s">
        <v>6</v>
      </c>
      <c r="B131" s="16" t="s">
        <v>29</v>
      </c>
      <c r="C131" s="16" t="s">
        <v>31</v>
      </c>
      <c r="D131" s="15" t="s">
        <v>131</v>
      </c>
      <c r="E131" s="15">
        <v>240</v>
      </c>
      <c r="F131" s="34">
        <v>0</v>
      </c>
      <c r="G131" s="34">
        <v>0</v>
      </c>
      <c r="H131" s="34">
        <v>0</v>
      </c>
    </row>
    <row r="132" spans="1:8" ht="16.5" thickBot="1" x14ac:dyDescent="0.3">
      <c r="A132" s="17" t="s">
        <v>90</v>
      </c>
      <c r="B132" s="16" t="s">
        <v>29</v>
      </c>
      <c r="C132" s="16" t="s">
        <v>31</v>
      </c>
      <c r="D132" s="15" t="s">
        <v>92</v>
      </c>
      <c r="E132" s="15"/>
      <c r="F132" s="34">
        <f t="shared" ref="F132:H134" si="49">SUM(F133)</f>
        <v>205</v>
      </c>
      <c r="G132" s="34">
        <f t="shared" si="49"/>
        <v>105</v>
      </c>
      <c r="H132" s="34">
        <f t="shared" si="49"/>
        <v>155</v>
      </c>
    </row>
    <row r="133" spans="1:8" ht="32.25" thickBot="1" x14ac:dyDescent="0.3">
      <c r="A133" s="17" t="s">
        <v>91</v>
      </c>
      <c r="B133" s="16" t="s">
        <v>29</v>
      </c>
      <c r="C133" s="16" t="s">
        <v>31</v>
      </c>
      <c r="D133" s="15" t="s">
        <v>93</v>
      </c>
      <c r="E133" s="15"/>
      <c r="F133" s="34">
        <f t="shared" si="49"/>
        <v>205</v>
      </c>
      <c r="G133" s="34">
        <f t="shared" si="49"/>
        <v>105</v>
      </c>
      <c r="H133" s="34">
        <f t="shared" si="49"/>
        <v>155</v>
      </c>
    </row>
    <row r="134" spans="1:8" ht="32.25" thickBot="1" x14ac:dyDescent="0.3">
      <c r="A134" s="17" t="s">
        <v>5</v>
      </c>
      <c r="B134" s="16" t="s">
        <v>29</v>
      </c>
      <c r="C134" s="16" t="s">
        <v>31</v>
      </c>
      <c r="D134" s="15" t="s">
        <v>93</v>
      </c>
      <c r="E134" s="15">
        <v>200</v>
      </c>
      <c r="F134" s="34">
        <f t="shared" si="49"/>
        <v>205</v>
      </c>
      <c r="G134" s="34">
        <f t="shared" si="49"/>
        <v>105</v>
      </c>
      <c r="H134" s="34">
        <f t="shared" si="49"/>
        <v>155</v>
      </c>
    </row>
    <row r="135" spans="1:8" ht="48" thickBot="1" x14ac:dyDescent="0.3">
      <c r="A135" s="17" t="s">
        <v>6</v>
      </c>
      <c r="B135" s="16" t="s">
        <v>29</v>
      </c>
      <c r="C135" s="16" t="s">
        <v>31</v>
      </c>
      <c r="D135" s="15" t="s">
        <v>93</v>
      </c>
      <c r="E135" s="15">
        <v>240</v>
      </c>
      <c r="F135" s="34">
        <v>205</v>
      </c>
      <c r="G135" s="34">
        <v>105</v>
      </c>
      <c r="H135" s="34">
        <v>155</v>
      </c>
    </row>
    <row r="136" spans="1:8" ht="32.25" customHeight="1" thickBot="1" x14ac:dyDescent="0.3">
      <c r="A136" s="17" t="s">
        <v>159</v>
      </c>
      <c r="B136" s="16" t="s">
        <v>29</v>
      </c>
      <c r="C136" s="16" t="s">
        <v>32</v>
      </c>
      <c r="D136" s="13"/>
      <c r="E136" s="13"/>
      <c r="F136" s="40">
        <f>F137+F149+F142</f>
        <v>905</v>
      </c>
      <c r="G136" s="40">
        <f>G137+G149</f>
        <v>897.9</v>
      </c>
      <c r="H136" s="40">
        <f>H137+H149</f>
        <v>905.7</v>
      </c>
    </row>
    <row r="137" spans="1:8" ht="48.75" customHeight="1" thickBot="1" x14ac:dyDescent="0.3">
      <c r="A137" s="17" t="s">
        <v>142</v>
      </c>
      <c r="B137" s="16" t="s">
        <v>29</v>
      </c>
      <c r="C137" s="16" t="s">
        <v>32</v>
      </c>
      <c r="D137" s="15" t="s">
        <v>115</v>
      </c>
      <c r="E137" s="13"/>
      <c r="F137" s="40">
        <f>SUM(F139)</f>
        <v>80</v>
      </c>
      <c r="G137" s="40">
        <f t="shared" ref="G137:H137" si="50">SUM(G139)</f>
        <v>80</v>
      </c>
      <c r="H137" s="40">
        <f t="shared" si="50"/>
        <v>0</v>
      </c>
    </row>
    <row r="138" spans="1:8" ht="32.25" hidden="1" customHeight="1" thickBot="1" x14ac:dyDescent="0.3">
      <c r="A138" s="17" t="s">
        <v>116</v>
      </c>
      <c r="B138" s="16" t="s">
        <v>29</v>
      </c>
      <c r="C138" s="16" t="s">
        <v>32</v>
      </c>
      <c r="D138" s="15" t="s">
        <v>117</v>
      </c>
      <c r="E138" s="13"/>
      <c r="F138" s="40"/>
      <c r="G138" s="40"/>
      <c r="H138" s="40"/>
    </row>
    <row r="139" spans="1:8" ht="36.75" customHeight="1" thickBot="1" x14ac:dyDescent="0.3">
      <c r="A139" s="23" t="s">
        <v>102</v>
      </c>
      <c r="B139" s="16" t="s">
        <v>29</v>
      </c>
      <c r="C139" s="16" t="s">
        <v>32</v>
      </c>
      <c r="D139" s="15" t="s">
        <v>135</v>
      </c>
      <c r="E139" s="13"/>
      <c r="F139" s="40">
        <f>SUM(F140)</f>
        <v>80</v>
      </c>
      <c r="G139" s="40">
        <f t="shared" ref="G139:H139" si="51">SUM(G140)</f>
        <v>80</v>
      </c>
      <c r="H139" s="40">
        <f t="shared" si="51"/>
        <v>0</v>
      </c>
    </row>
    <row r="140" spans="1:8" ht="31.5" customHeight="1" thickBot="1" x14ac:dyDescent="0.3">
      <c r="A140" s="14" t="s">
        <v>5</v>
      </c>
      <c r="B140" s="16" t="s">
        <v>29</v>
      </c>
      <c r="C140" s="16" t="s">
        <v>32</v>
      </c>
      <c r="D140" s="15" t="s">
        <v>135</v>
      </c>
      <c r="E140" s="15">
        <v>200</v>
      </c>
      <c r="F140" s="40">
        <f>SUM(F141)</f>
        <v>80</v>
      </c>
      <c r="G140" s="40">
        <f t="shared" ref="G140:H140" si="52">SUM(G141)</f>
        <v>80</v>
      </c>
      <c r="H140" s="40">
        <f t="shared" si="52"/>
        <v>0</v>
      </c>
    </row>
    <row r="141" spans="1:8" ht="34.5" customHeight="1" thickBot="1" x14ac:dyDescent="0.3">
      <c r="A141" s="14" t="s">
        <v>6</v>
      </c>
      <c r="B141" s="16" t="s">
        <v>29</v>
      </c>
      <c r="C141" s="16" t="s">
        <v>32</v>
      </c>
      <c r="D141" s="15" t="s">
        <v>135</v>
      </c>
      <c r="E141" s="15">
        <v>240</v>
      </c>
      <c r="F141" s="40">
        <v>80</v>
      </c>
      <c r="G141" s="40">
        <v>80</v>
      </c>
      <c r="H141" s="40">
        <v>0</v>
      </c>
    </row>
    <row r="142" spans="1:8" ht="34.5" hidden="1" customHeight="1" thickBot="1" x14ac:dyDescent="0.3">
      <c r="A142" s="50" t="s">
        <v>137</v>
      </c>
      <c r="B142" s="16" t="s">
        <v>29</v>
      </c>
      <c r="C142" s="16" t="s">
        <v>32</v>
      </c>
      <c r="D142" s="15" t="s">
        <v>139</v>
      </c>
      <c r="E142" s="15"/>
      <c r="F142" s="40">
        <f t="shared" ref="F142:H142" si="53">SUM(F143)</f>
        <v>0</v>
      </c>
      <c r="G142" s="40">
        <f t="shared" si="53"/>
        <v>0</v>
      </c>
      <c r="H142" s="40">
        <f t="shared" si="53"/>
        <v>0</v>
      </c>
    </row>
    <row r="143" spans="1:8" ht="32.25" hidden="1" thickBot="1" x14ac:dyDescent="0.3">
      <c r="A143" s="14" t="s">
        <v>136</v>
      </c>
      <c r="B143" s="16" t="s">
        <v>29</v>
      </c>
      <c r="C143" s="16" t="s">
        <v>32</v>
      </c>
      <c r="D143" s="15" t="s">
        <v>147</v>
      </c>
      <c r="E143" s="15"/>
      <c r="F143" s="40">
        <f>F144+F146</f>
        <v>0</v>
      </c>
      <c r="G143" s="40">
        <f>SUM(G144)</f>
        <v>0</v>
      </c>
      <c r="H143" s="40">
        <f>SUM(H144)</f>
        <v>0</v>
      </c>
    </row>
    <row r="144" spans="1:8" ht="30" hidden="1" customHeight="1" thickBot="1" x14ac:dyDescent="0.3">
      <c r="A144" s="14" t="s">
        <v>6</v>
      </c>
      <c r="B144" s="16" t="s">
        <v>29</v>
      </c>
      <c r="C144" s="16" t="s">
        <v>32</v>
      </c>
      <c r="D144" s="15" t="s">
        <v>138</v>
      </c>
      <c r="E144" s="15">
        <v>200</v>
      </c>
      <c r="F144" s="40">
        <v>0</v>
      </c>
      <c r="G144" s="40">
        <v>0</v>
      </c>
      <c r="H144" s="40">
        <v>0</v>
      </c>
    </row>
    <row r="145" spans="1:8" ht="30" hidden="1" customHeight="1" thickBot="1" x14ac:dyDescent="0.3">
      <c r="A145" s="14" t="s">
        <v>6</v>
      </c>
      <c r="B145" s="16" t="s">
        <v>29</v>
      </c>
      <c r="C145" s="16" t="s">
        <v>32</v>
      </c>
      <c r="D145" s="15" t="s">
        <v>138</v>
      </c>
      <c r="E145" s="15">
        <v>240</v>
      </c>
      <c r="F145" s="40">
        <v>0</v>
      </c>
      <c r="G145" s="40">
        <v>0</v>
      </c>
      <c r="H145" s="40">
        <v>0</v>
      </c>
    </row>
    <row r="146" spans="1:8" ht="30" hidden="1" customHeight="1" thickBot="1" x14ac:dyDescent="0.3">
      <c r="A146" s="50" t="s">
        <v>146</v>
      </c>
      <c r="B146" s="51" t="s">
        <v>29</v>
      </c>
      <c r="C146" s="51" t="s">
        <v>32</v>
      </c>
      <c r="D146" s="15" t="s">
        <v>145</v>
      </c>
      <c r="E146" s="49"/>
      <c r="F146" s="52">
        <v>0</v>
      </c>
      <c r="G146" s="40">
        <v>0</v>
      </c>
      <c r="H146" s="40">
        <v>0</v>
      </c>
    </row>
    <row r="147" spans="1:8" ht="30" hidden="1" customHeight="1" thickBot="1" x14ac:dyDescent="0.3">
      <c r="A147" s="14" t="s">
        <v>5</v>
      </c>
      <c r="B147" s="16" t="s">
        <v>29</v>
      </c>
      <c r="C147" s="16" t="s">
        <v>32</v>
      </c>
      <c r="D147" s="15" t="s">
        <v>145</v>
      </c>
      <c r="E147" s="15">
        <v>200</v>
      </c>
      <c r="F147" s="40">
        <v>0</v>
      </c>
      <c r="G147" s="40">
        <v>0</v>
      </c>
      <c r="H147" s="40">
        <v>0</v>
      </c>
    </row>
    <row r="148" spans="1:8" ht="30" hidden="1" customHeight="1" thickBot="1" x14ac:dyDescent="0.3">
      <c r="A148" s="14" t="s">
        <v>6</v>
      </c>
      <c r="B148" s="16" t="s">
        <v>29</v>
      </c>
      <c r="C148" s="16" t="s">
        <v>32</v>
      </c>
      <c r="D148" s="15" t="s">
        <v>145</v>
      </c>
      <c r="E148" s="15">
        <v>240</v>
      </c>
      <c r="F148" s="40">
        <v>0</v>
      </c>
      <c r="G148" s="40">
        <v>0</v>
      </c>
      <c r="H148" s="40">
        <v>0</v>
      </c>
    </row>
    <row r="149" spans="1:8" ht="16.5" thickBot="1" x14ac:dyDescent="0.3">
      <c r="A149" s="14" t="s">
        <v>14</v>
      </c>
      <c r="B149" s="16" t="s">
        <v>29</v>
      </c>
      <c r="C149" s="16" t="s">
        <v>32</v>
      </c>
      <c r="D149" s="15" t="s">
        <v>53</v>
      </c>
      <c r="E149" s="15"/>
      <c r="F149" s="40">
        <f t="shared" ref="F149:G149" si="54">SUM(F150+F153)</f>
        <v>825</v>
      </c>
      <c r="G149" s="40">
        <f t="shared" si="54"/>
        <v>817.9</v>
      </c>
      <c r="H149" s="40">
        <f>SUM(H150+H153)</f>
        <v>905.7</v>
      </c>
    </row>
    <row r="150" spans="1:8" ht="16.5" thickBot="1" x14ac:dyDescent="0.3">
      <c r="A150" s="14" t="s">
        <v>75</v>
      </c>
      <c r="B150" s="16" t="s">
        <v>29</v>
      </c>
      <c r="C150" s="16" t="s">
        <v>32</v>
      </c>
      <c r="D150" s="15" t="s">
        <v>54</v>
      </c>
      <c r="E150" s="15"/>
      <c r="F150" s="40">
        <f t="shared" ref="F150:G151" si="55">SUM(F151)</f>
        <v>419.3</v>
      </c>
      <c r="G150" s="40">
        <f t="shared" si="55"/>
        <v>337.5</v>
      </c>
      <c r="H150" s="40">
        <f>SUM(H151)</f>
        <v>394.4</v>
      </c>
    </row>
    <row r="151" spans="1:8" ht="32.25" thickBot="1" x14ac:dyDescent="0.3">
      <c r="A151" s="14" t="s">
        <v>5</v>
      </c>
      <c r="B151" s="16" t="s">
        <v>29</v>
      </c>
      <c r="C151" s="16" t="s">
        <v>32</v>
      </c>
      <c r="D151" s="15" t="s">
        <v>54</v>
      </c>
      <c r="E151" s="15">
        <v>200</v>
      </c>
      <c r="F151" s="40">
        <f t="shared" si="55"/>
        <v>419.3</v>
      </c>
      <c r="G151" s="40">
        <f t="shared" si="55"/>
        <v>337.5</v>
      </c>
      <c r="H151" s="40">
        <f>SUM(H152)</f>
        <v>394.4</v>
      </c>
    </row>
    <row r="152" spans="1:8" ht="48" thickBot="1" x14ac:dyDescent="0.3">
      <c r="A152" s="14" t="s">
        <v>6</v>
      </c>
      <c r="B152" s="16" t="s">
        <v>29</v>
      </c>
      <c r="C152" s="16" t="s">
        <v>32</v>
      </c>
      <c r="D152" s="15" t="s">
        <v>54</v>
      </c>
      <c r="E152" s="15">
        <v>240</v>
      </c>
      <c r="F152" s="40">
        <v>419.3</v>
      </c>
      <c r="G152" s="40">
        <v>337.5</v>
      </c>
      <c r="H152" s="40">
        <v>394.4</v>
      </c>
    </row>
    <row r="153" spans="1:8" ht="16.5" thickBot="1" x14ac:dyDescent="0.3">
      <c r="A153" s="14" t="s">
        <v>15</v>
      </c>
      <c r="B153" s="16" t="s">
        <v>29</v>
      </c>
      <c r="C153" s="16" t="s">
        <v>32</v>
      </c>
      <c r="D153" s="15" t="s">
        <v>55</v>
      </c>
      <c r="E153" s="15"/>
      <c r="F153" s="40">
        <f>SUM(F154)</f>
        <v>405.7</v>
      </c>
      <c r="G153" s="40">
        <f t="shared" ref="G153:H153" si="56">SUM(G154)</f>
        <v>480.4</v>
      </c>
      <c r="H153" s="40">
        <f t="shared" si="56"/>
        <v>511.3</v>
      </c>
    </row>
    <row r="154" spans="1:8" ht="32.25" thickBot="1" x14ac:dyDescent="0.3">
      <c r="A154" s="14" t="s">
        <v>5</v>
      </c>
      <c r="B154" s="16" t="s">
        <v>29</v>
      </c>
      <c r="C154" s="16" t="s">
        <v>32</v>
      </c>
      <c r="D154" s="15" t="s">
        <v>55</v>
      </c>
      <c r="E154" s="15">
        <v>200</v>
      </c>
      <c r="F154" s="40">
        <f t="shared" ref="F154:G154" si="57">SUM(F155)</f>
        <v>405.7</v>
      </c>
      <c r="G154" s="40">
        <f t="shared" si="57"/>
        <v>480.4</v>
      </c>
      <c r="H154" s="40">
        <f>SUM(H155)</f>
        <v>511.3</v>
      </c>
    </row>
    <row r="155" spans="1:8" ht="48" thickBot="1" x14ac:dyDescent="0.3">
      <c r="A155" s="14" t="s">
        <v>6</v>
      </c>
      <c r="B155" s="16" t="s">
        <v>29</v>
      </c>
      <c r="C155" s="16" t="s">
        <v>32</v>
      </c>
      <c r="D155" s="15" t="s">
        <v>55</v>
      </c>
      <c r="E155" s="15">
        <v>240</v>
      </c>
      <c r="F155" s="40">
        <v>405.7</v>
      </c>
      <c r="G155" s="40">
        <v>480.4</v>
      </c>
      <c r="H155" s="40">
        <v>511.3</v>
      </c>
    </row>
    <row r="156" spans="1:8" ht="16.5" hidden="1" thickBot="1" x14ac:dyDescent="0.3">
      <c r="A156" s="27" t="s">
        <v>16</v>
      </c>
      <c r="B156" s="25" t="s">
        <v>30</v>
      </c>
      <c r="C156" s="25"/>
      <c r="D156" s="26"/>
      <c r="E156" s="26"/>
      <c r="F156" s="39">
        <f t="shared" ref="F156:G160" si="58">SUM(F157)</f>
        <v>0</v>
      </c>
      <c r="G156" s="39">
        <f t="shared" si="58"/>
        <v>0</v>
      </c>
      <c r="H156" s="39">
        <f>SUM(H157)</f>
        <v>0</v>
      </c>
    </row>
    <row r="157" spans="1:8" ht="16.5" hidden="1" thickBot="1" x14ac:dyDescent="0.3">
      <c r="A157" s="11" t="s">
        <v>76</v>
      </c>
      <c r="B157" s="12" t="s">
        <v>30</v>
      </c>
      <c r="C157" s="12" t="s">
        <v>27</v>
      </c>
      <c r="D157" s="13"/>
      <c r="E157" s="13"/>
      <c r="F157" s="33">
        <f t="shared" si="58"/>
        <v>0</v>
      </c>
      <c r="G157" s="33">
        <f t="shared" si="58"/>
        <v>0</v>
      </c>
      <c r="H157" s="33">
        <f>SUM(H158)</f>
        <v>0</v>
      </c>
    </row>
    <row r="158" spans="1:8" ht="48" hidden="1" thickBot="1" x14ac:dyDescent="0.3">
      <c r="A158" s="14" t="s">
        <v>64</v>
      </c>
      <c r="B158" s="16" t="s">
        <v>30</v>
      </c>
      <c r="C158" s="16" t="s">
        <v>27</v>
      </c>
      <c r="D158" s="15" t="s">
        <v>56</v>
      </c>
      <c r="E158" s="15"/>
      <c r="F158" s="34">
        <f t="shared" si="58"/>
        <v>0</v>
      </c>
      <c r="G158" s="34">
        <f t="shared" si="58"/>
        <v>0</v>
      </c>
      <c r="H158" s="34">
        <f>SUM(H159)</f>
        <v>0</v>
      </c>
    </row>
    <row r="159" spans="1:8" ht="32.25" hidden="1" thickBot="1" x14ac:dyDescent="0.3">
      <c r="A159" s="14" t="s">
        <v>65</v>
      </c>
      <c r="B159" s="16" t="s">
        <v>30</v>
      </c>
      <c r="C159" s="16" t="s">
        <v>27</v>
      </c>
      <c r="D159" s="15" t="s">
        <v>57</v>
      </c>
      <c r="E159" s="15"/>
      <c r="F159" s="34">
        <f t="shared" si="58"/>
        <v>0</v>
      </c>
      <c r="G159" s="34">
        <f t="shared" si="58"/>
        <v>0</v>
      </c>
      <c r="H159" s="34">
        <f>SUM(H160)</f>
        <v>0</v>
      </c>
    </row>
    <row r="160" spans="1:8" ht="16.5" hidden="1" thickBot="1" x14ac:dyDescent="0.3">
      <c r="A160" s="14" t="s">
        <v>17</v>
      </c>
      <c r="B160" s="16" t="s">
        <v>30</v>
      </c>
      <c r="C160" s="16" t="s">
        <v>27</v>
      </c>
      <c r="D160" s="15" t="s">
        <v>57</v>
      </c>
      <c r="E160" s="15">
        <v>500</v>
      </c>
      <c r="F160" s="34">
        <f t="shared" si="58"/>
        <v>0</v>
      </c>
      <c r="G160" s="34">
        <f t="shared" si="58"/>
        <v>0</v>
      </c>
      <c r="H160" s="34">
        <f>SUM(H161)</f>
        <v>0</v>
      </c>
    </row>
    <row r="161" spans="1:8" ht="16.5" hidden="1" thickBot="1" x14ac:dyDescent="0.3">
      <c r="A161" s="14" t="s">
        <v>18</v>
      </c>
      <c r="B161" s="16" t="s">
        <v>30</v>
      </c>
      <c r="C161" s="16" t="s">
        <v>27</v>
      </c>
      <c r="D161" s="15" t="s">
        <v>57</v>
      </c>
      <c r="E161" s="15">
        <v>540</v>
      </c>
      <c r="F161" s="34">
        <v>0</v>
      </c>
      <c r="G161" s="34">
        <v>0</v>
      </c>
      <c r="H161" s="34">
        <v>0</v>
      </c>
    </row>
    <row r="162" spans="1:8" ht="16.5" thickBot="1" x14ac:dyDescent="0.3">
      <c r="A162" s="24" t="s">
        <v>19</v>
      </c>
      <c r="B162" s="26">
        <v>10</v>
      </c>
      <c r="C162" s="26"/>
      <c r="D162" s="26"/>
      <c r="E162" s="26"/>
      <c r="F162" s="39">
        <f t="shared" ref="F162:G166" si="59">SUM(F163)</f>
        <v>97.7</v>
      </c>
      <c r="G162" s="39">
        <f t="shared" si="59"/>
        <v>97.7</v>
      </c>
      <c r="H162" s="39">
        <f>SUM(H163)</f>
        <v>97.7</v>
      </c>
    </row>
    <row r="163" spans="1:8" ht="16.5" thickBot="1" x14ac:dyDescent="0.3">
      <c r="A163" s="11" t="s">
        <v>20</v>
      </c>
      <c r="B163" s="13">
        <v>10</v>
      </c>
      <c r="C163" s="12" t="s">
        <v>27</v>
      </c>
      <c r="D163" s="13"/>
      <c r="E163" s="13"/>
      <c r="F163" s="33">
        <f t="shared" si="59"/>
        <v>97.7</v>
      </c>
      <c r="G163" s="33">
        <f t="shared" si="59"/>
        <v>97.7</v>
      </c>
      <c r="H163" s="33">
        <f>SUM(H164)</f>
        <v>97.7</v>
      </c>
    </row>
    <row r="164" spans="1:8" ht="16.5" thickBot="1" x14ac:dyDescent="0.3">
      <c r="A164" s="14" t="s">
        <v>21</v>
      </c>
      <c r="B164" s="15">
        <v>10</v>
      </c>
      <c r="C164" s="16" t="s">
        <v>27</v>
      </c>
      <c r="D164" s="15" t="s">
        <v>58</v>
      </c>
      <c r="E164" s="15"/>
      <c r="F164" s="34">
        <f t="shared" si="59"/>
        <v>97.7</v>
      </c>
      <c r="G164" s="34">
        <f t="shared" si="59"/>
        <v>97.7</v>
      </c>
      <c r="H164" s="34">
        <f>SUM(H165)</f>
        <v>97.7</v>
      </c>
    </row>
    <row r="165" spans="1:8" ht="16.5" thickBot="1" x14ac:dyDescent="0.3">
      <c r="A165" s="14" t="s">
        <v>77</v>
      </c>
      <c r="B165" s="15">
        <v>10</v>
      </c>
      <c r="C165" s="16" t="s">
        <v>27</v>
      </c>
      <c r="D165" s="15" t="s">
        <v>59</v>
      </c>
      <c r="E165" s="15"/>
      <c r="F165" s="34">
        <f t="shared" si="59"/>
        <v>97.7</v>
      </c>
      <c r="G165" s="34">
        <f t="shared" si="59"/>
        <v>97.7</v>
      </c>
      <c r="H165" s="34">
        <f>SUM(H166)</f>
        <v>97.7</v>
      </c>
    </row>
    <row r="166" spans="1:8" ht="32.25" thickBot="1" x14ac:dyDescent="0.3">
      <c r="A166" s="14" t="s">
        <v>22</v>
      </c>
      <c r="B166" s="15">
        <v>10</v>
      </c>
      <c r="C166" s="16" t="s">
        <v>27</v>
      </c>
      <c r="D166" s="15" t="s">
        <v>59</v>
      </c>
      <c r="E166" s="15">
        <v>300</v>
      </c>
      <c r="F166" s="34">
        <f t="shared" si="59"/>
        <v>97.7</v>
      </c>
      <c r="G166" s="34">
        <f t="shared" si="59"/>
        <v>97.7</v>
      </c>
      <c r="H166" s="34">
        <f>SUM(H167)</f>
        <v>97.7</v>
      </c>
    </row>
    <row r="167" spans="1:8" ht="31.5" customHeight="1" thickBot="1" x14ac:dyDescent="0.3">
      <c r="A167" s="14" t="s">
        <v>23</v>
      </c>
      <c r="B167" s="15">
        <v>10</v>
      </c>
      <c r="C167" s="16" t="s">
        <v>27</v>
      </c>
      <c r="D167" s="15" t="s">
        <v>59</v>
      </c>
      <c r="E167" s="15">
        <v>310</v>
      </c>
      <c r="F167" s="34">
        <v>97.7</v>
      </c>
      <c r="G167" s="34">
        <v>97.7</v>
      </c>
      <c r="H167" s="34">
        <v>97.7</v>
      </c>
    </row>
    <row r="168" spans="1:8" ht="16.5" hidden="1" thickBot="1" x14ac:dyDescent="0.3">
      <c r="A168" s="27" t="s">
        <v>24</v>
      </c>
      <c r="B168" s="26">
        <v>11</v>
      </c>
      <c r="C168" s="26"/>
      <c r="D168" s="26"/>
      <c r="E168" s="26"/>
      <c r="F168" s="39">
        <f t="shared" ref="F168:G168" si="60">SUM(F169)</f>
        <v>0</v>
      </c>
      <c r="G168" s="39">
        <f t="shared" si="60"/>
        <v>0</v>
      </c>
      <c r="H168" s="39">
        <f>SUM(H169)</f>
        <v>0</v>
      </c>
    </row>
    <row r="169" spans="1:8" ht="16.5" hidden="1" thickBot="1" x14ac:dyDescent="0.3">
      <c r="A169" s="30" t="s">
        <v>25</v>
      </c>
      <c r="B169" s="13">
        <v>11</v>
      </c>
      <c r="C169" s="12" t="s">
        <v>31</v>
      </c>
      <c r="D169" s="13"/>
      <c r="E169" s="13"/>
      <c r="F169" s="33">
        <f t="shared" ref="F169:G169" si="61">SUM(F173)</f>
        <v>0</v>
      </c>
      <c r="G169" s="33">
        <f t="shared" si="61"/>
        <v>0</v>
      </c>
      <c r="H169" s="33">
        <f>SUM(H173)</f>
        <v>0</v>
      </c>
    </row>
    <row r="170" spans="1:8" ht="48" hidden="1" thickBot="1" x14ac:dyDescent="0.3">
      <c r="A170" s="14" t="s">
        <v>64</v>
      </c>
      <c r="B170" s="15">
        <v>11</v>
      </c>
      <c r="C170" s="16" t="s">
        <v>31</v>
      </c>
      <c r="D170" s="15" t="s">
        <v>56</v>
      </c>
      <c r="E170" s="15"/>
      <c r="F170" s="34">
        <f t="shared" ref="F170:G170" si="62">SUM(F173)</f>
        <v>0</v>
      </c>
      <c r="G170" s="34">
        <f t="shared" si="62"/>
        <v>0</v>
      </c>
      <c r="H170" s="34">
        <f>SUM(H173)</f>
        <v>0</v>
      </c>
    </row>
    <row r="171" spans="1:8" ht="32.25" hidden="1" thickBot="1" x14ac:dyDescent="0.3">
      <c r="A171" s="14" t="s">
        <v>78</v>
      </c>
      <c r="B171" s="15">
        <v>11</v>
      </c>
      <c r="C171" s="16" t="s">
        <v>31</v>
      </c>
      <c r="D171" s="15" t="s">
        <v>57</v>
      </c>
      <c r="E171" s="15"/>
      <c r="F171" s="34">
        <f t="shared" ref="F171:G171" si="63">SUM(F173)</f>
        <v>0</v>
      </c>
      <c r="G171" s="34">
        <f t="shared" si="63"/>
        <v>0</v>
      </c>
      <c r="H171" s="34">
        <f>SUM(H173)</f>
        <v>0</v>
      </c>
    </row>
    <row r="172" spans="1:8" ht="16.5" hidden="1" thickBot="1" x14ac:dyDescent="0.3">
      <c r="A172" s="14" t="s">
        <v>17</v>
      </c>
      <c r="B172" s="15">
        <v>11</v>
      </c>
      <c r="C172" s="16" t="s">
        <v>31</v>
      </c>
      <c r="D172" s="15" t="s">
        <v>57</v>
      </c>
      <c r="E172" s="15">
        <v>500</v>
      </c>
      <c r="F172" s="34">
        <f t="shared" ref="F172:G172" si="64">SUM(F173)</f>
        <v>0</v>
      </c>
      <c r="G172" s="34">
        <f t="shared" si="64"/>
        <v>0</v>
      </c>
      <c r="H172" s="34">
        <f>SUM(H173)</f>
        <v>0</v>
      </c>
    </row>
    <row r="173" spans="1:8" ht="16.5" hidden="1" thickBot="1" x14ac:dyDescent="0.3">
      <c r="A173" s="14" t="s">
        <v>18</v>
      </c>
      <c r="B173" s="15">
        <v>11</v>
      </c>
      <c r="C173" s="16" t="s">
        <v>31</v>
      </c>
      <c r="D173" s="15" t="s">
        <v>57</v>
      </c>
      <c r="E173" s="15">
        <v>540</v>
      </c>
      <c r="F173" s="34">
        <v>0</v>
      </c>
      <c r="G173" s="34">
        <v>0</v>
      </c>
      <c r="H173" s="34">
        <v>0</v>
      </c>
    </row>
    <row r="174" spans="1:8" ht="16.5" thickBot="1" x14ac:dyDescent="0.3">
      <c r="A174" s="27" t="s">
        <v>26</v>
      </c>
      <c r="B174" s="15"/>
      <c r="C174" s="15"/>
      <c r="D174" s="15"/>
      <c r="E174" s="15"/>
      <c r="F174" s="42">
        <f>SUM(F13+F61+F70+F113+F156+F162+F168)</f>
        <v>8646.1</v>
      </c>
      <c r="G174" s="39">
        <f>SUM(G13+G61+G70+G113+G156+G162+G168)</f>
        <v>5635.8999999999987</v>
      </c>
      <c r="H174" s="39">
        <f>SUM(H13+H61+H70+H113+H156+H162+H168)</f>
        <v>5699.1999999999989</v>
      </c>
    </row>
  </sheetData>
  <mergeCells count="9">
    <mergeCell ref="D10:H10"/>
    <mergeCell ref="C1:H1"/>
    <mergeCell ref="A7:H9"/>
    <mergeCell ref="F11:H11"/>
    <mergeCell ref="A11:A12"/>
    <mergeCell ref="B11:B12"/>
    <mergeCell ref="C11:C12"/>
    <mergeCell ref="D11:D12"/>
    <mergeCell ref="E11:E12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2021-11-16T12:06:58Z</cp:lastPrinted>
  <dcterms:created xsi:type="dcterms:W3CDTF">2013-11-07T06:12:00Z</dcterms:created>
  <dcterms:modified xsi:type="dcterms:W3CDTF">2024-11-06T09:54:45Z</dcterms:modified>
</cp:coreProperties>
</file>